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27218FB-FB30-4FBA-B2F9-14B4596F446A}" xr6:coauthVersionLast="45" xr6:coauthVersionMax="45" xr10:uidLastSave="{00000000-0000-0000-0000-000000000000}"/>
  <bookViews>
    <workbookView xWindow="-120" yWindow="-120" windowWidth="29040" windowHeight="15720" xr2:uid="{29F3C5F4-C9CB-4828-8C01-6D15E3BA20C9}"/>
  </bookViews>
  <sheets>
    <sheet name="почта-банк НОЯБРЬ" sheetId="1" r:id="rId1"/>
  </sheets>
  <externalReferences>
    <externalReference r:id="rId2"/>
  </externalReferences>
  <definedNames>
    <definedName name="_xlnm._FilterDatabase" localSheetId="0" hidden="1">'почта-банк НОЯБРЬ'!$A$5:$K$67</definedName>
    <definedName name="Абыкаева" localSheetId="0">#REF!</definedName>
    <definedName name="_xlnm.Print_Area" localSheetId="0">'почта-банк НОЯБРЬ'!$A$1:$G$67</definedName>
    <definedName name="сп2" localSheetId="0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7" i="1" l="1"/>
  <c r="D67" i="1"/>
  <c r="C67" i="1"/>
  <c r="B67" i="1"/>
  <c r="F66" i="1"/>
  <c r="G66" i="1" s="1"/>
  <c r="D66" i="1"/>
  <c r="C66" i="1"/>
  <c r="B66" i="1"/>
  <c r="F65" i="1"/>
  <c r="D65" i="1"/>
  <c r="E65" i="1" s="1"/>
  <c r="C65" i="1"/>
  <c r="B65" i="1"/>
  <c r="F64" i="1"/>
  <c r="D64" i="1"/>
  <c r="E64" i="1" s="1"/>
  <c r="C64" i="1"/>
  <c r="B64" i="1"/>
  <c r="F63" i="1"/>
  <c r="D63" i="1"/>
  <c r="C63" i="1"/>
  <c r="B63" i="1"/>
  <c r="E63" i="1" s="1"/>
  <c r="F62" i="1"/>
  <c r="D62" i="1"/>
  <c r="E62" i="1" s="1"/>
  <c r="C62" i="1"/>
  <c r="B62" i="1"/>
  <c r="F61" i="1"/>
  <c r="D61" i="1"/>
  <c r="C61" i="1"/>
  <c r="B61" i="1"/>
  <c r="F60" i="1"/>
  <c r="D60" i="1"/>
  <c r="C60" i="1"/>
  <c r="B60" i="1"/>
  <c r="E60" i="1" s="1"/>
  <c r="F59" i="1"/>
  <c r="D59" i="1"/>
  <c r="E59" i="1" s="1"/>
  <c r="C59" i="1"/>
  <c r="B59" i="1"/>
  <c r="F58" i="1"/>
  <c r="G58" i="1" s="1"/>
  <c r="D58" i="1"/>
  <c r="E58" i="1" s="1"/>
  <c r="C58" i="1"/>
  <c r="B58" i="1"/>
  <c r="F57" i="1"/>
  <c r="D57" i="1"/>
  <c r="C57" i="1"/>
  <c r="B57" i="1"/>
  <c r="E57" i="1" s="1"/>
  <c r="F56" i="1"/>
  <c r="D56" i="1"/>
  <c r="C56" i="1"/>
  <c r="B56" i="1"/>
  <c r="C55" i="1"/>
  <c r="F54" i="1"/>
  <c r="D54" i="1"/>
  <c r="C54" i="1"/>
  <c r="B54" i="1"/>
  <c r="F53" i="1"/>
  <c r="G53" i="1" s="1"/>
  <c r="D53" i="1"/>
  <c r="C53" i="1"/>
  <c r="B53" i="1"/>
  <c r="F52" i="1"/>
  <c r="D52" i="1"/>
  <c r="E52" i="1" s="1"/>
  <c r="C52" i="1"/>
  <c r="B52" i="1"/>
  <c r="F51" i="1"/>
  <c r="D51" i="1"/>
  <c r="C51" i="1"/>
  <c r="B51" i="1"/>
  <c r="F50" i="1"/>
  <c r="G50" i="1" s="1"/>
  <c r="D50" i="1"/>
  <c r="C50" i="1"/>
  <c r="B50" i="1"/>
  <c r="C49" i="1"/>
  <c r="F48" i="1"/>
  <c r="D48" i="1"/>
  <c r="E48" i="1" s="1"/>
  <c r="C48" i="1"/>
  <c r="B48" i="1"/>
  <c r="F47" i="1"/>
  <c r="D47" i="1"/>
  <c r="C47" i="1"/>
  <c r="B47" i="1"/>
  <c r="F46" i="1"/>
  <c r="D46" i="1"/>
  <c r="C46" i="1"/>
  <c r="B46" i="1"/>
  <c r="E46" i="1" s="1"/>
  <c r="F45" i="1"/>
  <c r="D45" i="1"/>
  <c r="E45" i="1" s="1"/>
  <c r="C45" i="1"/>
  <c r="B45" i="1"/>
  <c r="F44" i="1"/>
  <c r="D44" i="1"/>
  <c r="C44" i="1"/>
  <c r="B44" i="1"/>
  <c r="F43" i="1"/>
  <c r="D43" i="1"/>
  <c r="E43" i="1" s="1"/>
  <c r="C43" i="1"/>
  <c r="B43" i="1"/>
  <c r="F42" i="1"/>
  <c r="D42" i="1"/>
  <c r="C42" i="1"/>
  <c r="B42" i="1"/>
  <c r="C41" i="1"/>
  <c r="F40" i="1"/>
  <c r="E40" i="1"/>
  <c r="D40" i="1"/>
  <c r="C40" i="1"/>
  <c r="B40" i="1"/>
  <c r="F39" i="1"/>
  <c r="G39" i="1" s="1"/>
  <c r="D39" i="1"/>
  <c r="E39" i="1" s="1"/>
  <c r="C39" i="1"/>
  <c r="B39" i="1"/>
  <c r="F38" i="1"/>
  <c r="D38" i="1"/>
  <c r="C38" i="1"/>
  <c r="B38" i="1"/>
  <c r="F37" i="1"/>
  <c r="D37" i="1"/>
  <c r="E37" i="1" s="1"/>
  <c r="C37" i="1"/>
  <c r="B37" i="1"/>
  <c r="F36" i="1"/>
  <c r="D36" i="1"/>
  <c r="C36" i="1"/>
  <c r="B36" i="1"/>
  <c r="C35" i="1"/>
  <c r="F34" i="1"/>
  <c r="D34" i="1"/>
  <c r="E34" i="1" s="1"/>
  <c r="C34" i="1"/>
  <c r="B34" i="1"/>
  <c r="F33" i="1"/>
  <c r="G33" i="1" s="1"/>
  <c r="D33" i="1"/>
  <c r="C33" i="1"/>
  <c r="B33" i="1"/>
  <c r="F32" i="1"/>
  <c r="G32" i="1" s="1"/>
  <c r="D32" i="1"/>
  <c r="E32" i="1" s="1"/>
  <c r="C32" i="1"/>
  <c r="B32" i="1"/>
  <c r="F31" i="1"/>
  <c r="D31" i="1"/>
  <c r="C31" i="1"/>
  <c r="B31" i="1"/>
  <c r="G31" i="1" s="1"/>
  <c r="F30" i="1"/>
  <c r="D30" i="1"/>
  <c r="C30" i="1"/>
  <c r="B30" i="1"/>
  <c r="F29" i="1"/>
  <c r="G29" i="1" s="1"/>
  <c r="E29" i="1"/>
  <c r="D29" i="1"/>
  <c r="C29" i="1"/>
  <c r="B29" i="1"/>
  <c r="F28" i="1"/>
  <c r="D28" i="1"/>
  <c r="D27" i="1" s="1"/>
  <c r="C28" i="1"/>
  <c r="B28" i="1"/>
  <c r="C27" i="1"/>
  <c r="F26" i="1"/>
  <c r="G26" i="1" s="1"/>
  <c r="E26" i="1"/>
  <c r="D26" i="1"/>
  <c r="C26" i="1"/>
  <c r="B26" i="1"/>
  <c r="F25" i="1"/>
  <c r="G25" i="1" s="1"/>
  <c r="D25" i="1"/>
  <c r="E25" i="1" s="1"/>
  <c r="C25" i="1"/>
  <c r="B25" i="1"/>
  <c r="F24" i="1"/>
  <c r="G24" i="1" s="1"/>
  <c r="D24" i="1"/>
  <c r="E24" i="1" s="1"/>
  <c r="C24" i="1"/>
  <c r="B24" i="1"/>
  <c r="F23" i="1"/>
  <c r="D23" i="1"/>
  <c r="E23" i="1" s="1"/>
  <c r="C23" i="1"/>
  <c r="B23" i="1"/>
  <c r="F22" i="1"/>
  <c r="D22" i="1"/>
  <c r="C22" i="1"/>
  <c r="B22" i="1"/>
  <c r="F21" i="1"/>
  <c r="D21" i="1"/>
  <c r="C21" i="1"/>
  <c r="F20" i="1"/>
  <c r="D20" i="1"/>
  <c r="C20" i="1"/>
  <c r="B20" i="1"/>
  <c r="E20" i="1" s="1"/>
  <c r="F19" i="1"/>
  <c r="G19" i="1" s="1"/>
  <c r="D19" i="1"/>
  <c r="C19" i="1"/>
  <c r="B19" i="1"/>
  <c r="F18" i="1"/>
  <c r="D18" i="1"/>
  <c r="E18" i="1" s="1"/>
  <c r="C18" i="1"/>
  <c r="B18" i="1"/>
  <c r="F17" i="1"/>
  <c r="D17" i="1"/>
  <c r="C17" i="1"/>
  <c r="B17" i="1"/>
  <c r="F16" i="1"/>
  <c r="G16" i="1" s="1"/>
  <c r="D16" i="1"/>
  <c r="C16" i="1"/>
  <c r="B16" i="1"/>
  <c r="F15" i="1"/>
  <c r="D15" i="1"/>
  <c r="E15" i="1" s="1"/>
  <c r="C15" i="1"/>
  <c r="B15" i="1"/>
  <c r="F14" i="1"/>
  <c r="D14" i="1"/>
  <c r="C14" i="1"/>
  <c r="B14" i="1"/>
  <c r="F13" i="1"/>
  <c r="G13" i="1" s="1"/>
  <c r="D13" i="1"/>
  <c r="C13" i="1"/>
  <c r="B13" i="1"/>
  <c r="C12" i="1"/>
  <c r="F11" i="1"/>
  <c r="G11" i="1" s="1"/>
  <c r="D11" i="1"/>
  <c r="E11" i="1" s="1"/>
  <c r="C11" i="1"/>
  <c r="B11" i="1"/>
  <c r="F10" i="1"/>
  <c r="G10" i="1" s="1"/>
  <c r="D10" i="1"/>
  <c r="D7" i="1" s="1"/>
  <c r="C10" i="1"/>
  <c r="B10" i="1"/>
  <c r="F9" i="1"/>
  <c r="D9" i="1"/>
  <c r="C9" i="1"/>
  <c r="B9" i="1"/>
  <c r="F8" i="1"/>
  <c r="G8" i="1" s="1"/>
  <c r="D8" i="1"/>
  <c r="E8" i="1" s="1"/>
  <c r="C8" i="1"/>
  <c r="B8" i="1"/>
  <c r="C7" i="1"/>
  <c r="C6" i="1"/>
  <c r="F12" i="1" l="1"/>
  <c r="D35" i="1"/>
  <c r="B7" i="1"/>
  <c r="E7" i="1" s="1"/>
  <c r="E9" i="1"/>
  <c r="E14" i="1"/>
  <c r="E17" i="1"/>
  <c r="G36" i="1"/>
  <c r="G38" i="1"/>
  <c r="G44" i="1"/>
  <c r="G61" i="1"/>
  <c r="E66" i="1"/>
  <c r="G14" i="1"/>
  <c r="G17" i="1"/>
  <c r="E30" i="1"/>
  <c r="G47" i="1"/>
  <c r="E56" i="1"/>
  <c r="G64" i="1"/>
  <c r="E31" i="1"/>
  <c r="D41" i="1"/>
  <c r="G28" i="1"/>
  <c r="E33" i="1"/>
  <c r="E36" i="1"/>
  <c r="G60" i="1"/>
  <c r="G67" i="1"/>
  <c r="E54" i="1"/>
  <c r="G9" i="1"/>
  <c r="E10" i="1"/>
  <c r="E19" i="1"/>
  <c r="E22" i="1"/>
  <c r="G52" i="1"/>
  <c r="E53" i="1"/>
  <c r="E67" i="1"/>
  <c r="F7" i="1"/>
  <c r="B12" i="1"/>
  <c r="G22" i="1"/>
  <c r="G23" i="1"/>
  <c r="E28" i="1"/>
  <c r="G30" i="1"/>
  <c r="E42" i="1"/>
  <c r="G48" i="1"/>
  <c r="F49" i="1"/>
  <c r="D49" i="1"/>
  <c r="E50" i="1"/>
  <c r="G56" i="1"/>
  <c r="B55" i="1"/>
  <c r="F55" i="1"/>
  <c r="B41" i="1"/>
  <c r="F41" i="1"/>
  <c r="G43" i="1"/>
  <c r="E44" i="1"/>
  <c r="E13" i="1"/>
  <c r="G15" i="1"/>
  <c r="E16" i="1"/>
  <c r="G18" i="1"/>
  <c r="F27" i="1"/>
  <c r="G40" i="1"/>
  <c r="G45" i="1"/>
  <c r="E51" i="1"/>
  <c r="G57" i="1"/>
  <c r="G59" i="1"/>
  <c r="B35" i="1"/>
  <c r="F35" i="1"/>
  <c r="G37" i="1"/>
  <c r="E38" i="1"/>
  <c r="G42" i="1"/>
  <c r="G54" i="1"/>
  <c r="D55" i="1"/>
  <c r="G62" i="1"/>
  <c r="D12" i="1"/>
  <c r="B27" i="1"/>
  <c r="G20" i="1"/>
  <c r="B21" i="1"/>
  <c r="G34" i="1"/>
  <c r="G46" i="1"/>
  <c r="E47" i="1"/>
  <c r="G51" i="1"/>
  <c r="E61" i="1"/>
  <c r="G63" i="1"/>
  <c r="G65" i="1"/>
  <c r="B49" i="1"/>
  <c r="E12" i="1" l="1"/>
  <c r="G27" i="1"/>
  <c r="F6" i="1"/>
  <c r="G7" i="1"/>
  <c r="G49" i="1"/>
  <c r="E41" i="1"/>
  <c r="G35" i="1"/>
  <c r="E21" i="1"/>
  <c r="E27" i="1"/>
  <c r="B6" i="1"/>
  <c r="G41" i="1"/>
  <c r="E35" i="1"/>
  <c r="D6" i="1"/>
  <c r="E55" i="1"/>
  <c r="G55" i="1"/>
  <c r="G21" i="1"/>
  <c r="E49" i="1"/>
  <c r="G12" i="1"/>
  <c r="G6" i="1" l="1"/>
  <c r="E6" i="1"/>
</calcChain>
</file>

<file path=xl/sharedStrings.xml><?xml version="1.0" encoding="utf-8"?>
<sst xmlns="http://schemas.openxmlformats.org/spreadsheetml/2006/main" count="72" uniqueCount="70">
  <si>
    <t>Пенсионерлердин саны</t>
  </si>
  <si>
    <t>Пенсиянын орточо өлчөмү</t>
  </si>
  <si>
    <t>Анын ичинде</t>
  </si>
  <si>
    <t>"Кыргыз почтасы" ААК аркылуу</t>
  </si>
  <si>
    <t>Коммерциялык банктар аркылуу</t>
  </si>
  <si>
    <t>саны</t>
  </si>
  <si>
    <t xml:space="preserve">% </t>
  </si>
  <si>
    <t>Республика боюнча</t>
  </si>
  <si>
    <t>Бишкек ш.</t>
  </si>
  <si>
    <t>Биринчи Май</t>
  </si>
  <si>
    <t>Ленин</t>
  </si>
  <si>
    <t>Свердлов</t>
  </si>
  <si>
    <t>Октябрь</t>
  </si>
  <si>
    <t>Чүй облусу</t>
  </si>
  <si>
    <t>Аламүдүн</t>
  </si>
  <si>
    <t>Жайыл</t>
  </si>
  <si>
    <t>Ысык-Ата</t>
  </si>
  <si>
    <t>Кемин</t>
  </si>
  <si>
    <t>Москва</t>
  </si>
  <si>
    <t>Панфилов</t>
  </si>
  <si>
    <t>Сокулук</t>
  </si>
  <si>
    <t>Чүй-Токмок</t>
  </si>
  <si>
    <t>Нарын облусу</t>
  </si>
  <si>
    <t>Нарын</t>
  </si>
  <si>
    <t>Ат-Башы</t>
  </si>
  <si>
    <t>Ак-Талаа</t>
  </si>
  <si>
    <t>Жумгал</t>
  </si>
  <si>
    <t xml:space="preserve"> Кочкор</t>
  </si>
  <si>
    <t>Ысык-Көл облусу</t>
  </si>
  <si>
    <t>Каракол ш.</t>
  </si>
  <si>
    <t>Балыкчы ш.</t>
  </si>
  <si>
    <t>Ак-Суу</t>
  </si>
  <si>
    <t>Жети-Өгүз</t>
  </si>
  <si>
    <t>Ысык-Көл</t>
  </si>
  <si>
    <t xml:space="preserve"> Тоң</t>
  </si>
  <si>
    <t>Түп</t>
  </si>
  <si>
    <t>Талас облусу</t>
  </si>
  <si>
    <t>Бакай-Ата</t>
  </si>
  <si>
    <t>Айтматов</t>
  </si>
  <si>
    <t xml:space="preserve"> Манас</t>
  </si>
  <si>
    <t xml:space="preserve"> Талас</t>
  </si>
  <si>
    <t>Ош ш.</t>
  </si>
  <si>
    <t>Ош облусу</t>
  </si>
  <si>
    <t xml:space="preserve"> Алай</t>
  </si>
  <si>
    <t xml:space="preserve"> Араван</t>
  </si>
  <si>
    <t>Кара-Кулжа</t>
  </si>
  <si>
    <t xml:space="preserve"> Кара-Суу</t>
  </si>
  <si>
    <t xml:space="preserve"> Ноокат</t>
  </si>
  <si>
    <t>Өзгөн</t>
  </si>
  <si>
    <t xml:space="preserve"> Чоң-Алай  </t>
  </si>
  <si>
    <t>Баткен облусу</t>
  </si>
  <si>
    <t>Кызыл-Кыя ш.</t>
  </si>
  <si>
    <t>Сулүктү ш.</t>
  </si>
  <si>
    <t>Баткен</t>
  </si>
  <si>
    <t>Кадамжай</t>
  </si>
  <si>
    <t>Лейлек</t>
  </si>
  <si>
    <t>Жалал-Абад облусу</t>
  </si>
  <si>
    <t>Жалал-Абад ш.</t>
  </si>
  <si>
    <t>Таш-Көмүр ш.</t>
  </si>
  <si>
    <t>Кара-Көл ш.</t>
  </si>
  <si>
    <t>Майлуу-Суу ш.</t>
  </si>
  <si>
    <t>Ала-Бука</t>
  </si>
  <si>
    <t xml:space="preserve"> Аксы</t>
  </si>
  <si>
    <t>Базар-Коргон</t>
  </si>
  <si>
    <t xml:space="preserve"> Ноокен</t>
  </si>
  <si>
    <t xml:space="preserve"> Тогуз-Торо </t>
  </si>
  <si>
    <t xml:space="preserve"> Токтогул</t>
  </si>
  <si>
    <t xml:space="preserve"> Сузак</t>
  </si>
  <si>
    <t xml:space="preserve"> Чаткал </t>
  </si>
  <si>
    <t>2024-жылдын 1-декабрына карата Республика боюнча пенсионерлердин миграциясы жана алардын санынын табигый өзгөрүшү тууралуу алдын ала маалымат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</si>
</sst>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_-* #,##0_р_._-;\-* #,##0_р_._-;_-* &quot;-&quot;??_р_._-;_-@_-"/>
  </numFmts>
  <fonts count="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20"/>
      <color rgb="FFFF0000"/>
      <name val="Times New Roman"/>
      <family val="1"/>
      <charset val="204"/>
    </font>
    <font>
      <sz val="15"/>
      <name val="Times New Roman"/>
      <family val="1"/>
      <charset val="204"/>
    </font>
    <font>
      <sz val="1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0">
    <xf numFmtId="0" fontId="0" fillId="0" borderId="0" xfId="0"/>
    <xf numFmtId="3" fontId="4" fillId="2" borderId="0" xfId="0" applyNumberFormat="1" applyFont="1" applyFill="1"/>
    <xf numFmtId="4" fontId="3" fillId="0" borderId="2" xfId="0" applyNumberFormat="1" applyFont="1" applyBorder="1" applyAlignment="1">
      <alignment horizontal="center" vertical="center" wrapText="1"/>
    </xf>
    <xf numFmtId="1" fontId="3" fillId="0" borderId="2" xfId="1" applyNumberFormat="1" applyFont="1" applyFill="1" applyBorder="1" applyAlignment="1">
      <alignment horizontal="center" vertical="center" wrapText="1"/>
    </xf>
    <xf numFmtId="2" fontId="3" fillId="0" borderId="2" xfId="1" applyNumberFormat="1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/>
    </xf>
    <xf numFmtId="1" fontId="3" fillId="0" borderId="2" xfId="1" applyNumberFormat="1" applyFont="1" applyFill="1" applyBorder="1" applyAlignment="1">
      <alignment horizontal="center" vertical="center"/>
    </xf>
    <xf numFmtId="165" fontId="3" fillId="0" borderId="2" xfId="1" applyNumberFormat="1" applyFont="1" applyFill="1" applyBorder="1" applyAlignment="1">
      <alignment horizontal="center" vertical="center"/>
    </xf>
    <xf numFmtId="3" fontId="3" fillId="5" borderId="0" xfId="0" applyNumberFormat="1" applyFont="1" applyFill="1"/>
    <xf numFmtId="3" fontId="3" fillId="5" borderId="2" xfId="0" applyNumberFormat="1" applyFont="1" applyFill="1" applyBorder="1" applyAlignment="1">
      <alignment horizontal="center"/>
    </xf>
    <xf numFmtId="3" fontId="3" fillId="5" borderId="2" xfId="0" applyNumberFormat="1" applyFont="1" applyFill="1" applyBorder="1" applyAlignment="1">
      <alignment horizontal="center" vertical="center"/>
    </xf>
    <xf numFmtId="1" fontId="3" fillId="5" borderId="2" xfId="1" applyNumberFormat="1" applyFont="1" applyFill="1" applyBorder="1" applyAlignment="1">
      <alignment horizontal="center" vertical="center"/>
    </xf>
    <xf numFmtId="165" fontId="3" fillId="5" borderId="2" xfId="1" applyNumberFormat="1" applyFont="1" applyFill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 vertical="center"/>
    </xf>
    <xf numFmtId="1" fontId="4" fillId="0" borderId="2" xfId="1" applyNumberFormat="1" applyFont="1" applyFill="1" applyBorder="1" applyAlignment="1">
      <alignment horizontal="center" vertical="center"/>
    </xf>
    <xf numFmtId="165" fontId="4" fillId="0" borderId="2" xfId="1" applyNumberFormat="1" applyFont="1" applyFill="1" applyBorder="1" applyAlignment="1">
      <alignment horizontal="center" vertical="center"/>
    </xf>
    <xf numFmtId="3" fontId="4" fillId="6" borderId="0" xfId="0" applyNumberFormat="1" applyFont="1" applyFill="1"/>
    <xf numFmtId="3" fontId="4" fillId="0" borderId="0" xfId="0" applyNumberFormat="1" applyFont="1"/>
    <xf numFmtId="3" fontId="4" fillId="0" borderId="2" xfId="0" applyNumberFormat="1" applyFont="1" applyBorder="1" applyAlignment="1">
      <alignment horizontal="center" vertical="center" wrapText="1"/>
    </xf>
    <xf numFmtId="3" fontId="3" fillId="0" borderId="0" xfId="0" applyNumberFormat="1" applyFont="1"/>
    <xf numFmtId="3" fontId="4" fillId="3" borderId="0" xfId="0" applyNumberFormat="1" applyFont="1" applyFill="1"/>
    <xf numFmtId="3" fontId="3" fillId="0" borderId="2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3" fontId="4" fillId="0" borderId="2" xfId="1" applyNumberFormat="1" applyFont="1" applyFill="1" applyBorder="1" applyAlignment="1">
      <alignment horizontal="center" vertical="center"/>
    </xf>
    <xf numFmtId="4" fontId="4" fillId="0" borderId="0" xfId="0" applyNumberFormat="1" applyFont="1"/>
    <xf numFmtId="4" fontId="7" fillId="2" borderId="0" xfId="0" applyNumberFormat="1" applyFont="1" applyFill="1"/>
    <xf numFmtId="4" fontId="8" fillId="2" borderId="0" xfId="0" applyNumberFormat="1" applyFont="1" applyFill="1"/>
    <xf numFmtId="3" fontId="4" fillId="2" borderId="0" xfId="0" applyNumberFormat="1" applyFont="1" applyFill="1" applyAlignment="1">
      <alignment horizontal="center"/>
    </xf>
    <xf numFmtId="4" fontId="4" fillId="2" borderId="0" xfId="0" applyNumberFormat="1" applyFont="1" applyFill="1"/>
    <xf numFmtId="1" fontId="4" fillId="2" borderId="0" xfId="1" applyNumberFormat="1" applyFont="1" applyFill="1" applyAlignment="1"/>
    <xf numFmtId="2" fontId="4" fillId="2" borderId="0" xfId="1" applyNumberFormat="1" applyFont="1" applyFill="1" applyAlignment="1"/>
    <xf numFmtId="1" fontId="3" fillId="0" borderId="3" xfId="1" applyNumberFormat="1" applyFont="1" applyFill="1" applyBorder="1" applyAlignment="1">
      <alignment horizontal="center" vertical="center" wrapText="1"/>
    </xf>
    <xf numFmtId="1" fontId="3" fillId="0" borderId="3" xfId="1" applyNumberFormat="1" applyFont="1" applyFill="1" applyBorder="1" applyAlignment="1">
      <alignment horizontal="center" vertical="center"/>
    </xf>
    <xf numFmtId="1" fontId="3" fillId="5" borderId="3" xfId="1" applyNumberFormat="1" applyFont="1" applyFill="1" applyBorder="1" applyAlignment="1">
      <alignment horizontal="center" vertical="center"/>
    </xf>
    <xf numFmtId="1" fontId="4" fillId="0" borderId="3" xfId="1" applyNumberFormat="1" applyFont="1" applyFill="1" applyBorder="1" applyAlignment="1">
      <alignment horizontal="center" vertical="center"/>
    </xf>
    <xf numFmtId="3" fontId="4" fillId="2" borderId="0" xfId="0" applyNumberFormat="1" applyFont="1" applyFill="1" applyBorder="1"/>
    <xf numFmtId="1" fontId="5" fillId="3" borderId="0" xfId="0" applyNumberFormat="1" applyFont="1" applyFill="1" applyBorder="1" applyAlignment="1">
      <alignment horizontal="center"/>
    </xf>
    <xf numFmtId="164" fontId="6" fillId="4" borderId="0" xfId="1" applyFont="1" applyFill="1" applyBorder="1" applyAlignment="1">
      <alignment horizontal="center"/>
    </xf>
    <xf numFmtId="3" fontId="3" fillId="5" borderId="0" xfId="0" applyNumberFormat="1" applyFont="1" applyFill="1" applyBorder="1"/>
    <xf numFmtId="3" fontId="4" fillId="6" borderId="0" xfId="0" applyNumberFormat="1" applyFont="1" applyFill="1" applyBorder="1"/>
    <xf numFmtId="3" fontId="4" fillId="0" borderId="0" xfId="0" applyNumberFormat="1" applyFont="1" applyBorder="1"/>
    <xf numFmtId="1" fontId="5" fillId="0" borderId="0" xfId="0" applyNumberFormat="1" applyFont="1" applyBorder="1" applyAlignment="1">
      <alignment horizontal="center"/>
    </xf>
    <xf numFmtId="164" fontId="6" fillId="0" borderId="0" xfId="1" applyFont="1" applyFill="1" applyBorder="1" applyAlignment="1">
      <alignment horizontal="center"/>
    </xf>
    <xf numFmtId="3" fontId="3" fillId="0" borderId="0" xfId="0" applyNumberFormat="1" applyFont="1" applyBorder="1"/>
    <xf numFmtId="3" fontId="4" fillId="3" borderId="0" xfId="0" applyNumberFormat="1" applyFont="1" applyFill="1" applyBorder="1"/>
    <xf numFmtId="4" fontId="5" fillId="0" borderId="0" xfId="0" applyNumberFormat="1" applyFont="1" applyBorder="1" applyAlignment="1">
      <alignment horizontal="center"/>
    </xf>
    <xf numFmtId="4" fontId="6" fillId="0" borderId="0" xfId="1" applyNumberFormat="1" applyFont="1" applyFill="1" applyBorder="1" applyAlignment="1">
      <alignment horizontal="center"/>
    </xf>
    <xf numFmtId="4" fontId="3" fillId="0" borderId="0" xfId="0" applyNumberFormat="1" applyFont="1" applyBorder="1"/>
    <xf numFmtId="4" fontId="4" fillId="0" borderId="0" xfId="0" applyNumberFormat="1" applyFont="1" applyBorder="1"/>
    <xf numFmtId="3" fontId="7" fillId="2" borderId="0" xfId="0" applyNumberFormat="1" applyFont="1" applyFill="1" applyAlignment="1">
      <alignment horizontal="left"/>
    </xf>
    <xf numFmtId="2" fontId="7" fillId="2" borderId="0" xfId="1" applyNumberFormat="1" applyFont="1" applyFill="1" applyAlignment="1">
      <alignment horizontal="center"/>
    </xf>
    <xf numFmtId="3" fontId="8" fillId="2" borderId="0" xfId="0" applyNumberFormat="1" applyFont="1" applyFill="1" applyAlignment="1">
      <alignment horizontal="left"/>
    </xf>
    <xf numFmtId="2" fontId="8" fillId="2" borderId="0" xfId="1" applyNumberFormat="1" applyFont="1" applyFill="1" applyAlignment="1">
      <alignment horizontal="center"/>
    </xf>
    <xf numFmtId="3" fontId="3" fillId="0" borderId="0" xfId="0" applyNumberFormat="1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3" fillId="0" borderId="2" xfId="2" applyFont="1" applyFill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2" fontId="3" fillId="0" borderId="2" xfId="1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Финансовый" xfId="1" builtinId="3"/>
    <cellStyle name="Финансовый 5 4 3" xfId="2" xr:uid="{2098C73C-0755-40AC-AE7E-F6CB37DBEF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80;&#1075;&#1088;&#1072;&#1094;&#1080;&#1103;%202024-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3-миграция"/>
      <sheetName val="2023"/>
      <sheetName val="миграция ЯНВАРЬ"/>
      <sheetName val="новые ЯНВАРЬ"/>
      <sheetName val="почта банк ЯНВАРЬ"/>
      <sheetName val="миграция ФЕВРАЛЬ"/>
      <sheetName val="новые ФЕВРАЛЬ"/>
      <sheetName val="почта банк ФЕВРАЛЬ"/>
      <sheetName val="миграция МАРТ"/>
      <sheetName val="новые МАРТ "/>
      <sheetName val="почта банк МАРТ "/>
      <sheetName val="миграция апрель"/>
      <sheetName val="новые апрель "/>
      <sheetName val="почта-банк апрель "/>
      <sheetName val="миграция  май"/>
      <sheetName val="новые май"/>
      <sheetName val="почта-банк май"/>
      <sheetName val="для сайта"/>
      <sheetName val="миграция  июнь "/>
      <sheetName val="новые июнь"/>
      <sheetName val="почта-банк июнь  (2)"/>
      <sheetName val="миграция  июль(июльский перера)"/>
      <sheetName val="новые июль (2)"/>
      <sheetName val="почта-банк июль  (3)"/>
      <sheetName val="Диаграмма1"/>
      <sheetName val="миграция август(Гульзарида) "/>
      <sheetName val="новые август (2)"/>
      <sheetName val="почта-банк август"/>
      <sheetName val="миграция сентябрь"/>
      <sheetName val="новые сентябрь"/>
      <sheetName val="почта-банк сентябрь"/>
      <sheetName val="миграция октябрь"/>
      <sheetName val="новые октябрь"/>
      <sheetName val="почта-банк октябрь"/>
      <sheetName val="миграция НОЯБРЬ"/>
      <sheetName val="новые НОЯБРЬ"/>
      <sheetName val="почта-банк НОЯБРЬ"/>
      <sheetName val="2010-2023 (4)"/>
      <sheetName val="Для бюджетников (3)"/>
      <sheetName val="по областям"/>
      <sheetName val="миграция декабрь"/>
      <sheetName val="новые декабрь"/>
      <sheetName val="почта-банк декабрь"/>
      <sheetName val="2010-2023 (3)"/>
      <sheetName val="прибывшие"/>
      <sheetName val="выбывшие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>
        <row r="9">
          <cell r="O9">
            <v>10620.886370591434</v>
          </cell>
        </row>
        <row r="12">
          <cell r="O12">
            <v>13283.058052722396</v>
          </cell>
        </row>
        <row r="13">
          <cell r="O13">
            <v>25111</v>
          </cell>
          <cell r="Q13">
            <v>6811</v>
          </cell>
          <cell r="R13">
            <v>18300</v>
          </cell>
        </row>
        <row r="15">
          <cell r="O15">
            <v>13085.421528413843</v>
          </cell>
        </row>
        <row r="16">
          <cell r="O16">
            <v>32273</v>
          </cell>
          <cell r="Q16">
            <v>7546</v>
          </cell>
          <cell r="R16">
            <v>24727</v>
          </cell>
        </row>
        <row r="18">
          <cell r="O18">
            <v>12868.542094010472</v>
          </cell>
        </row>
        <row r="19">
          <cell r="O19">
            <v>31479</v>
          </cell>
          <cell r="Q19">
            <v>10419</v>
          </cell>
          <cell r="R19">
            <v>21060</v>
          </cell>
        </row>
        <row r="21">
          <cell r="O21">
            <v>12836.599415483339</v>
          </cell>
        </row>
        <row r="22">
          <cell r="O22">
            <v>28203</v>
          </cell>
          <cell r="Q22">
            <v>9010</v>
          </cell>
          <cell r="R22">
            <v>19193</v>
          </cell>
        </row>
        <row r="24">
          <cell r="O24">
            <v>14431.680388611141</v>
          </cell>
        </row>
        <row r="27">
          <cell r="O27">
            <v>10379.062457893555</v>
          </cell>
        </row>
        <row r="28">
          <cell r="O28">
            <v>9724</v>
          </cell>
          <cell r="Q28">
            <v>3811</v>
          </cell>
          <cell r="R28">
            <v>5913</v>
          </cell>
        </row>
        <row r="30">
          <cell r="O30">
            <v>10477.243521184697</v>
          </cell>
        </row>
        <row r="31">
          <cell r="O31">
            <v>15924</v>
          </cell>
          <cell r="Q31">
            <v>3476</v>
          </cell>
          <cell r="R31">
            <v>12448</v>
          </cell>
        </row>
        <row r="33">
          <cell r="O33">
            <v>10921.373398643556</v>
          </cell>
        </row>
        <row r="34">
          <cell r="O34">
            <v>19057</v>
          </cell>
          <cell r="Q34">
            <v>4195</v>
          </cell>
          <cell r="R34">
            <v>14862</v>
          </cell>
        </row>
        <row r="36">
          <cell r="O36">
            <v>10470.481607808155</v>
          </cell>
        </row>
        <row r="37">
          <cell r="O37">
            <v>9001</v>
          </cell>
          <cell r="Q37">
            <v>913</v>
          </cell>
          <cell r="R37">
            <v>8088</v>
          </cell>
        </row>
        <row r="39">
          <cell r="O39">
            <v>10442.744250638818</v>
          </cell>
        </row>
        <row r="40">
          <cell r="O40">
            <v>12733</v>
          </cell>
          <cell r="Q40">
            <v>2736</v>
          </cell>
          <cell r="R40">
            <v>9997</v>
          </cell>
        </row>
        <row r="42">
          <cell r="O42">
            <v>9890.1225162962382</v>
          </cell>
        </row>
        <row r="43">
          <cell r="O43">
            <v>6749</v>
          </cell>
          <cell r="Q43">
            <v>1839</v>
          </cell>
          <cell r="R43">
            <v>4910</v>
          </cell>
        </row>
        <row r="45">
          <cell r="O45">
            <v>10050.129204326568</v>
          </cell>
        </row>
        <row r="46">
          <cell r="O46">
            <v>18021</v>
          </cell>
          <cell r="Q46">
            <v>4810</v>
          </cell>
          <cell r="R46">
            <v>13211</v>
          </cell>
        </row>
        <row r="48">
          <cell r="O48">
            <v>10329.685478053381</v>
          </cell>
        </row>
        <row r="49">
          <cell r="O49">
            <v>15663</v>
          </cell>
          <cell r="Q49">
            <v>2142</v>
          </cell>
          <cell r="R49">
            <v>13521</v>
          </cell>
        </row>
        <row r="51">
          <cell r="O51">
            <v>10214.957160186426</v>
          </cell>
        </row>
        <row r="54">
          <cell r="O54">
            <v>11376.901749759452</v>
          </cell>
        </row>
        <row r="55">
          <cell r="O55">
            <v>18490</v>
          </cell>
          <cell r="Q55">
            <v>2235</v>
          </cell>
          <cell r="R55">
            <v>16255</v>
          </cell>
        </row>
        <row r="57">
          <cell r="O57">
            <v>12132.933098972417</v>
          </cell>
        </row>
        <row r="58">
          <cell r="O58">
            <v>11869</v>
          </cell>
          <cell r="Q58">
            <v>1513</v>
          </cell>
          <cell r="R58">
            <v>10356</v>
          </cell>
        </row>
        <row r="60">
          <cell r="O60">
            <v>11404.225882551184</v>
          </cell>
        </row>
        <row r="61">
          <cell r="O61">
            <v>6108</v>
          </cell>
          <cell r="Q61">
            <v>1083</v>
          </cell>
          <cell r="R61">
            <v>5025</v>
          </cell>
        </row>
        <row r="63">
          <cell r="O63">
            <v>10939.782416502947</v>
          </cell>
        </row>
        <row r="64">
          <cell r="O64">
            <v>8414</v>
          </cell>
          <cell r="Q64">
            <v>1292</v>
          </cell>
          <cell r="R64">
            <v>7122</v>
          </cell>
        </row>
        <row r="66">
          <cell r="O66">
            <v>10872.917161873069</v>
          </cell>
        </row>
        <row r="67">
          <cell r="O67">
            <v>11241</v>
          </cell>
          <cell r="Q67">
            <v>1027</v>
          </cell>
          <cell r="R67">
            <v>10214</v>
          </cell>
        </row>
        <row r="69">
          <cell r="O69">
            <v>10719.230851347746</v>
          </cell>
        </row>
        <row r="72">
          <cell r="O72">
            <v>10266.288239144666</v>
          </cell>
        </row>
        <row r="73">
          <cell r="O73">
            <v>10021</v>
          </cell>
          <cell r="P73">
            <v>1344</v>
          </cell>
          <cell r="R73">
            <v>8677</v>
          </cell>
        </row>
        <row r="75">
          <cell r="O75">
            <v>11534.150284402755</v>
          </cell>
        </row>
        <row r="76">
          <cell r="O76">
            <v>7314</v>
          </cell>
          <cell r="Q76">
            <v>478</v>
          </cell>
          <cell r="R76">
            <v>6836</v>
          </cell>
        </row>
        <row r="78">
          <cell r="O78">
            <v>10539.234891987968</v>
          </cell>
        </row>
        <row r="79">
          <cell r="O79">
            <v>9687</v>
          </cell>
          <cell r="Q79">
            <v>1547</v>
          </cell>
          <cell r="R79">
            <v>8140</v>
          </cell>
        </row>
        <row r="81">
          <cell r="O81">
            <v>9956.7737173531532</v>
          </cell>
        </row>
        <row r="82">
          <cell r="O82">
            <v>13627</v>
          </cell>
          <cell r="Q82">
            <v>2014</v>
          </cell>
          <cell r="R82">
            <v>11613</v>
          </cell>
        </row>
        <row r="84">
          <cell r="O84">
            <v>10367.315990313349</v>
          </cell>
        </row>
        <row r="85">
          <cell r="O85">
            <v>13799</v>
          </cell>
          <cell r="Q85">
            <v>3019</v>
          </cell>
          <cell r="R85">
            <v>10780</v>
          </cell>
        </row>
        <row r="87">
          <cell r="O87">
            <v>9747.5529386187409</v>
          </cell>
        </row>
        <row r="88">
          <cell r="O88">
            <v>9355</v>
          </cell>
          <cell r="Q88">
            <v>1675</v>
          </cell>
          <cell r="R88">
            <v>7680</v>
          </cell>
        </row>
        <row r="90">
          <cell r="O90">
            <v>10294</v>
          </cell>
        </row>
        <row r="91">
          <cell r="O91">
            <v>9525</v>
          </cell>
          <cell r="Q91">
            <v>2361</v>
          </cell>
          <cell r="R91">
            <v>7164</v>
          </cell>
        </row>
        <row r="93">
          <cell r="O93">
            <v>9617.3401574803156</v>
          </cell>
        </row>
        <row r="96">
          <cell r="O96">
            <v>9928.8529520874363</v>
          </cell>
        </row>
        <row r="97">
          <cell r="O97">
            <v>7725</v>
          </cell>
          <cell r="Q97">
            <v>911</v>
          </cell>
          <cell r="R97">
            <v>6814</v>
          </cell>
        </row>
        <row r="99">
          <cell r="O99">
            <v>9840.7677669902914</v>
          </cell>
        </row>
        <row r="100">
          <cell r="O100">
            <v>8767</v>
          </cell>
          <cell r="Q100">
            <v>1145</v>
          </cell>
          <cell r="R100">
            <v>7622</v>
          </cell>
        </row>
        <row r="102">
          <cell r="O102">
            <v>9557.7618341507932</v>
          </cell>
        </row>
        <row r="103">
          <cell r="O103">
            <v>4135</v>
          </cell>
          <cell r="Q103">
            <v>610</v>
          </cell>
          <cell r="R103">
            <v>3525</v>
          </cell>
        </row>
        <row r="105">
          <cell r="O105">
            <v>9549.6732769044738</v>
          </cell>
        </row>
        <row r="106">
          <cell r="O106">
            <v>14416</v>
          </cell>
          <cell r="Q106">
            <v>1293</v>
          </cell>
          <cell r="R106">
            <v>13123</v>
          </cell>
        </row>
        <row r="108">
          <cell r="O108">
            <v>10310.492924528302</v>
          </cell>
        </row>
        <row r="109">
          <cell r="O109">
            <v>36766</v>
          </cell>
          <cell r="Q109">
            <v>7417</v>
          </cell>
          <cell r="R109">
            <v>29349</v>
          </cell>
        </row>
        <row r="111">
          <cell r="O111">
            <v>10148.066420062014</v>
          </cell>
        </row>
        <row r="114">
          <cell r="O114">
            <v>9786.5440649455122</v>
          </cell>
        </row>
        <row r="115">
          <cell r="O115">
            <v>11952</v>
          </cell>
          <cell r="Q115">
            <v>2539</v>
          </cell>
          <cell r="R115">
            <v>9413</v>
          </cell>
        </row>
        <row r="117">
          <cell r="O117">
            <v>10579.418256358769</v>
          </cell>
        </row>
        <row r="118">
          <cell r="O118">
            <v>17411</v>
          </cell>
          <cell r="Q118">
            <v>3141</v>
          </cell>
          <cell r="R118">
            <v>14270</v>
          </cell>
        </row>
        <row r="120">
          <cell r="O120">
            <v>9550.3833208890937</v>
          </cell>
        </row>
        <row r="121">
          <cell r="O121">
            <v>12073</v>
          </cell>
          <cell r="Q121">
            <v>2502</v>
          </cell>
          <cell r="R121">
            <v>9571</v>
          </cell>
        </row>
        <row r="123">
          <cell r="O123">
            <v>10617.310858941439</v>
          </cell>
        </row>
        <row r="124">
          <cell r="O124">
            <v>41327</v>
          </cell>
          <cell r="Q124">
            <v>7778</v>
          </cell>
          <cell r="R124">
            <v>33549</v>
          </cell>
        </row>
        <row r="126">
          <cell r="O126">
            <v>9417.4627241270846</v>
          </cell>
        </row>
        <row r="127">
          <cell r="O127">
            <v>32500</v>
          </cell>
          <cell r="Q127">
            <v>4170</v>
          </cell>
          <cell r="R127">
            <v>28330</v>
          </cell>
        </row>
        <row r="129">
          <cell r="O129">
            <v>9905.96323076923</v>
          </cell>
        </row>
        <row r="130">
          <cell r="O130">
            <v>29830</v>
          </cell>
          <cell r="Q130">
            <v>6543</v>
          </cell>
          <cell r="R130">
            <v>23287</v>
          </cell>
        </row>
        <row r="132">
          <cell r="O132">
            <v>9463.8796178343946</v>
          </cell>
        </row>
        <row r="133">
          <cell r="O133">
            <v>5310</v>
          </cell>
          <cell r="Q133">
            <v>552</v>
          </cell>
          <cell r="R133">
            <v>4758</v>
          </cell>
        </row>
        <row r="135">
          <cell r="O135">
            <v>10841.628248587571</v>
          </cell>
        </row>
        <row r="138">
          <cell r="O138">
            <v>10332.53729159726</v>
          </cell>
        </row>
        <row r="139">
          <cell r="O139">
            <v>7282</v>
          </cell>
          <cell r="Q139">
            <v>1290</v>
          </cell>
          <cell r="R139">
            <v>5992</v>
          </cell>
        </row>
        <row r="141">
          <cell r="O141">
            <v>9828.1234550947538</v>
          </cell>
        </row>
        <row r="142">
          <cell r="O142">
            <v>2696</v>
          </cell>
          <cell r="Q142">
            <v>708</v>
          </cell>
          <cell r="R142">
            <v>1988</v>
          </cell>
        </row>
        <row r="144">
          <cell r="O144">
            <v>10554.140578635015</v>
          </cell>
        </row>
        <row r="145">
          <cell r="O145">
            <v>14633</v>
          </cell>
          <cell r="Q145">
            <v>2698</v>
          </cell>
          <cell r="R145">
            <v>11935</v>
          </cell>
        </row>
        <row r="147">
          <cell r="O147">
            <v>11180.259823686189</v>
          </cell>
        </row>
        <row r="148">
          <cell r="O148">
            <v>25836</v>
          </cell>
          <cell r="Q148">
            <v>5965</v>
          </cell>
          <cell r="R148">
            <v>19871</v>
          </cell>
        </row>
        <row r="150">
          <cell r="O150">
            <v>10017.009482892088</v>
          </cell>
        </row>
        <row r="151">
          <cell r="O151">
            <v>18590</v>
          </cell>
          <cell r="Q151">
            <v>5966</v>
          </cell>
          <cell r="R151">
            <v>12624</v>
          </cell>
        </row>
        <row r="153">
          <cell r="O153">
            <v>10269.221086605701</v>
          </cell>
        </row>
        <row r="156">
          <cell r="O156">
            <v>9832.645679527619</v>
          </cell>
        </row>
        <row r="157">
          <cell r="O157">
            <v>14181</v>
          </cell>
          <cell r="P157">
            <v>1443</v>
          </cell>
          <cell r="S157">
            <v>12738</v>
          </cell>
        </row>
        <row r="159">
          <cell r="O159">
            <v>10126.539877300613</v>
          </cell>
        </row>
        <row r="160">
          <cell r="O160">
            <v>3459</v>
          </cell>
          <cell r="Q160">
            <v>343</v>
          </cell>
          <cell r="R160">
            <v>3116</v>
          </cell>
        </row>
        <row r="162">
          <cell r="O162">
            <v>10523.078057241977</v>
          </cell>
        </row>
        <row r="163">
          <cell r="O163">
            <v>3357</v>
          </cell>
          <cell r="Q163">
            <v>152</v>
          </cell>
          <cell r="R163">
            <v>3205</v>
          </cell>
        </row>
        <row r="165">
          <cell r="O165">
            <v>12571.135239797439</v>
          </cell>
        </row>
        <row r="166">
          <cell r="O166">
            <v>3407</v>
          </cell>
          <cell r="Q166">
            <v>516</v>
          </cell>
          <cell r="R166">
            <v>2891</v>
          </cell>
        </row>
        <row r="168">
          <cell r="O168">
            <v>11169.754916348695</v>
          </cell>
        </row>
        <row r="169">
          <cell r="O169">
            <v>13957</v>
          </cell>
          <cell r="Q169">
            <v>1605</v>
          </cell>
          <cell r="R169">
            <v>12352</v>
          </cell>
        </row>
        <row r="171">
          <cell r="O171">
            <v>9494.8040409830191</v>
          </cell>
        </row>
        <row r="172">
          <cell r="O172">
            <v>17495</v>
          </cell>
          <cell r="Q172">
            <v>3206</v>
          </cell>
          <cell r="R172">
            <v>14289</v>
          </cell>
        </row>
        <row r="174">
          <cell r="O174">
            <v>9525.9464989997141</v>
          </cell>
        </row>
        <row r="175">
          <cell r="O175">
            <v>19166</v>
          </cell>
          <cell r="Q175">
            <v>3550</v>
          </cell>
          <cell r="R175">
            <v>15616</v>
          </cell>
        </row>
        <row r="177">
          <cell r="O177">
            <v>9378.833507252426</v>
          </cell>
        </row>
        <row r="178">
          <cell r="O178">
            <v>19196</v>
          </cell>
          <cell r="Q178">
            <v>2570</v>
          </cell>
          <cell r="R178">
            <v>16626</v>
          </cell>
        </row>
        <row r="180">
          <cell r="O180">
            <v>9674.8454365492817</v>
          </cell>
        </row>
        <row r="181">
          <cell r="O181">
            <v>3766</v>
          </cell>
          <cell r="Q181">
            <v>480</v>
          </cell>
          <cell r="R181">
            <v>3286</v>
          </cell>
        </row>
        <row r="183">
          <cell r="O183">
            <v>10854.051248008496</v>
          </cell>
        </row>
        <row r="184">
          <cell r="O184">
            <v>13419</v>
          </cell>
          <cell r="Q184">
            <v>2342</v>
          </cell>
          <cell r="R184">
            <v>11077</v>
          </cell>
        </row>
        <row r="186">
          <cell r="O186">
            <v>9861.6264252179753</v>
          </cell>
        </row>
        <row r="187">
          <cell r="O187">
            <v>31032</v>
          </cell>
          <cell r="Q187">
            <v>4309</v>
          </cell>
          <cell r="R187">
            <v>26723</v>
          </cell>
        </row>
        <row r="189">
          <cell r="O189">
            <v>9643.6972480020631</v>
          </cell>
        </row>
        <row r="190">
          <cell r="O190">
            <v>3718</v>
          </cell>
          <cell r="Q190">
            <v>729</v>
          </cell>
          <cell r="R190">
            <v>2989</v>
          </cell>
        </row>
        <row r="192">
          <cell r="O192">
            <v>10674.828940290479</v>
          </cell>
        </row>
      </sheetData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A833F-E811-450D-9E1D-8D7A97541A18}">
  <sheetPr>
    <tabColor rgb="FFFF0000"/>
  </sheetPr>
  <dimension ref="A1:P70"/>
  <sheetViews>
    <sheetView tabSelected="1" view="pageBreakPreview" zoomScale="80" zoomScaleNormal="100" zoomScaleSheetLayoutView="80" workbookViewId="0">
      <pane xSplit="1" ySplit="5" topLeftCell="B6" activePane="bottomRight" state="frozen"/>
      <selection activeCell="K25" sqref="K25"/>
      <selection pane="topRight" activeCell="K25" sqref="K25"/>
      <selection pane="bottomLeft" activeCell="K25" sqref="K25"/>
      <selection pane="bottomRight" activeCell="J14" sqref="J14"/>
    </sheetView>
  </sheetViews>
  <sheetFormatPr defaultColWidth="8.85546875" defaultRowHeight="18.75" x14ac:dyDescent="0.3"/>
  <cols>
    <col min="1" max="1" width="36" style="29" customWidth="1"/>
    <col min="2" max="2" width="23.7109375" style="1" customWidth="1"/>
    <col min="3" max="3" width="17.140625" style="30" customWidth="1"/>
    <col min="4" max="4" width="15.42578125" style="30" customWidth="1"/>
    <col min="5" max="5" width="15.85546875" style="31" customWidth="1"/>
    <col min="6" max="6" width="18.28515625" style="32" customWidth="1"/>
    <col min="7" max="7" width="12.7109375" style="31" customWidth="1"/>
    <col min="8" max="8" width="27.5703125" style="37" customWidth="1"/>
    <col min="9" max="9" width="21.5703125" style="37" bestFit="1" customWidth="1"/>
    <col min="10" max="11" width="13.42578125" style="37" bestFit="1" customWidth="1"/>
    <col min="12" max="16" width="8.85546875" style="37"/>
    <col min="17" max="16384" width="8.85546875" style="1"/>
  </cols>
  <sheetData>
    <row r="1" spans="1:16" x14ac:dyDescent="0.3">
      <c r="A1" s="55" t="s">
        <v>69</v>
      </c>
      <c r="B1" s="55"/>
      <c r="C1" s="55"/>
      <c r="D1" s="55"/>
      <c r="E1" s="55"/>
      <c r="F1" s="55"/>
      <c r="G1" s="55"/>
    </row>
    <row r="2" spans="1:16" ht="48" customHeight="1" x14ac:dyDescent="0.3">
      <c r="A2" s="56"/>
      <c r="B2" s="56"/>
      <c r="C2" s="56"/>
      <c r="D2" s="56"/>
      <c r="E2" s="56"/>
      <c r="F2" s="56"/>
      <c r="G2" s="56"/>
    </row>
    <row r="3" spans="1:16" ht="24.75" customHeight="1" x14ac:dyDescent="0.3">
      <c r="A3" s="57"/>
      <c r="B3" s="58" t="s">
        <v>0</v>
      </c>
      <c r="C3" s="58" t="s">
        <v>1</v>
      </c>
      <c r="D3" s="58" t="s">
        <v>2</v>
      </c>
      <c r="E3" s="58"/>
      <c r="F3" s="58"/>
      <c r="G3" s="58"/>
    </row>
    <row r="4" spans="1:16" ht="45.75" customHeight="1" x14ac:dyDescent="0.3">
      <c r="A4" s="57"/>
      <c r="B4" s="58"/>
      <c r="C4" s="58"/>
      <c r="D4" s="58" t="s">
        <v>3</v>
      </c>
      <c r="E4" s="58"/>
      <c r="F4" s="59" t="s">
        <v>4</v>
      </c>
      <c r="G4" s="59"/>
    </row>
    <row r="5" spans="1:16" ht="34.5" customHeight="1" x14ac:dyDescent="0.3">
      <c r="A5" s="57"/>
      <c r="B5" s="58"/>
      <c r="C5" s="58"/>
      <c r="D5" s="2" t="s">
        <v>5</v>
      </c>
      <c r="E5" s="3" t="s">
        <v>6</v>
      </c>
      <c r="F5" s="4" t="s">
        <v>5</v>
      </c>
      <c r="G5" s="33" t="s">
        <v>6</v>
      </c>
    </row>
    <row r="6" spans="1:16" s="8" customFormat="1" ht="24.75" customHeight="1" x14ac:dyDescent="0.35">
      <c r="A6" s="5" t="s">
        <v>7</v>
      </c>
      <c r="B6" s="5">
        <f>(B7+B12+B21+B27+B35+B40+B41+B49+B55)</f>
        <v>790790</v>
      </c>
      <c r="C6" s="5">
        <f>'[1]миграция НОЯБРЬ'!O9</f>
        <v>10620.886370591434</v>
      </c>
      <c r="D6" s="5">
        <f>(D7+D12+D21+D27+D35+D40+D41+D49+D55)</f>
        <v>153769</v>
      </c>
      <c r="E6" s="6">
        <f t="shared" ref="E6:E67" si="0">D6/B6*100</f>
        <v>19.444985394352482</v>
      </c>
      <c r="F6" s="7">
        <f>(F7+F12+F21+F27+F35+F40+F41+F49+F55)</f>
        <v>637021</v>
      </c>
      <c r="G6" s="34">
        <f t="shared" ref="G6:G67" si="1">F6/B6*100</f>
        <v>80.555014605647514</v>
      </c>
      <c r="H6" s="38"/>
      <c r="I6" s="39"/>
      <c r="J6" s="40"/>
      <c r="K6" s="40"/>
      <c r="L6" s="40"/>
      <c r="M6" s="40"/>
      <c r="N6" s="40"/>
      <c r="O6" s="40"/>
      <c r="P6" s="40"/>
    </row>
    <row r="7" spans="1:16" s="8" customFormat="1" ht="22.5" customHeight="1" x14ac:dyDescent="0.35">
      <c r="A7" s="9" t="s">
        <v>8</v>
      </c>
      <c r="B7" s="10">
        <f>B8+B9+B10+B11</f>
        <v>117066</v>
      </c>
      <c r="C7" s="10">
        <f>'[1]миграция НОЯБРЬ'!O12</f>
        <v>13283.058052722396</v>
      </c>
      <c r="D7" s="10">
        <f>D8+D9+D10+D11</f>
        <v>33786</v>
      </c>
      <c r="E7" s="11">
        <f t="shared" si="0"/>
        <v>28.860642714366254</v>
      </c>
      <c r="F7" s="12">
        <f>F8+F9+F10+F11</f>
        <v>83280</v>
      </c>
      <c r="G7" s="35">
        <f t="shared" si="1"/>
        <v>71.139357285633736</v>
      </c>
      <c r="H7" s="38"/>
      <c r="I7" s="39"/>
      <c r="J7" s="40"/>
      <c r="K7" s="40"/>
      <c r="L7" s="40"/>
      <c r="M7" s="40"/>
      <c r="N7" s="40"/>
      <c r="O7" s="40"/>
      <c r="P7" s="40"/>
    </row>
    <row r="8" spans="1:16" s="17" customFormat="1" ht="22.5" customHeight="1" x14ac:dyDescent="0.35">
      <c r="A8" s="13" t="s">
        <v>9</v>
      </c>
      <c r="B8" s="14">
        <f>'[1]миграция НОЯБРЬ'!O13</f>
        <v>25111</v>
      </c>
      <c r="C8" s="14">
        <f>'[1]миграция НОЯБРЬ'!O15</f>
        <v>13085.421528413843</v>
      </c>
      <c r="D8" s="14">
        <f>'[1]миграция НОЯБРЬ'!Q13</f>
        <v>6811</v>
      </c>
      <c r="E8" s="15">
        <f t="shared" si="0"/>
        <v>27.12357134323603</v>
      </c>
      <c r="F8" s="16">
        <f>'[1]миграция НОЯБРЬ'!R13</f>
        <v>18300</v>
      </c>
      <c r="G8" s="36">
        <f t="shared" si="1"/>
        <v>72.876428656763963</v>
      </c>
      <c r="H8" s="38"/>
      <c r="I8" s="39"/>
      <c r="J8" s="40"/>
      <c r="K8" s="40"/>
      <c r="L8" s="41"/>
      <c r="M8" s="41"/>
      <c r="N8" s="41"/>
      <c r="O8" s="41"/>
      <c r="P8" s="41"/>
    </row>
    <row r="9" spans="1:16" s="18" customFormat="1" ht="22.5" customHeight="1" x14ac:dyDescent="0.35">
      <c r="A9" s="13" t="s">
        <v>10</v>
      </c>
      <c r="B9" s="14">
        <f>'[1]миграция НОЯБРЬ'!O16</f>
        <v>32273</v>
      </c>
      <c r="C9" s="14">
        <f>'[1]миграция НОЯБРЬ'!O18</f>
        <v>12868.542094010472</v>
      </c>
      <c r="D9" s="14">
        <f>'[1]миграция НОЯБРЬ'!Q16</f>
        <v>7546</v>
      </c>
      <c r="E9" s="15">
        <f t="shared" si="0"/>
        <v>23.381774238527562</v>
      </c>
      <c r="F9" s="16">
        <f>'[1]миграция НОЯБРЬ'!R16</f>
        <v>24727</v>
      </c>
      <c r="G9" s="36">
        <f t="shared" si="1"/>
        <v>76.618225761472431</v>
      </c>
      <c r="H9" s="38"/>
      <c r="I9" s="39"/>
      <c r="J9" s="40"/>
      <c r="K9" s="40"/>
      <c r="L9" s="42"/>
      <c r="M9" s="42"/>
      <c r="N9" s="42"/>
      <c r="O9" s="42"/>
      <c r="P9" s="42"/>
    </row>
    <row r="10" spans="1:16" s="18" customFormat="1" ht="22.5" customHeight="1" x14ac:dyDescent="0.35">
      <c r="A10" s="13" t="s">
        <v>11</v>
      </c>
      <c r="B10" s="14">
        <f>'[1]миграция НОЯБРЬ'!O19</f>
        <v>31479</v>
      </c>
      <c r="C10" s="14">
        <f>'[1]миграция НОЯБРЬ'!O21</f>
        <v>12836.599415483339</v>
      </c>
      <c r="D10" s="14">
        <f>'[1]миграция НОЯБРЬ'!Q19</f>
        <v>10419</v>
      </c>
      <c r="E10" s="15">
        <f t="shared" si="0"/>
        <v>33.098255980177257</v>
      </c>
      <c r="F10" s="16">
        <f>'[1]миграция НОЯБРЬ'!R19</f>
        <v>21060</v>
      </c>
      <c r="G10" s="36">
        <f t="shared" si="1"/>
        <v>66.901744019822743</v>
      </c>
      <c r="H10" s="38"/>
      <c r="I10" s="39"/>
      <c r="J10" s="40"/>
      <c r="K10" s="40"/>
      <c r="L10" s="42"/>
      <c r="M10" s="42"/>
      <c r="N10" s="42"/>
      <c r="O10" s="42"/>
      <c r="P10" s="42"/>
    </row>
    <row r="11" spans="1:16" s="18" customFormat="1" ht="22.5" customHeight="1" x14ac:dyDescent="0.35">
      <c r="A11" s="13" t="s">
        <v>12</v>
      </c>
      <c r="B11" s="14">
        <f>'[1]миграция НОЯБРЬ'!O22</f>
        <v>28203</v>
      </c>
      <c r="C11" s="14">
        <f>'[1]миграция НОЯБРЬ'!O24</f>
        <v>14431.680388611141</v>
      </c>
      <c r="D11" s="14">
        <f>'[1]миграция НОЯБРЬ'!Q22</f>
        <v>9010</v>
      </c>
      <c r="E11" s="15">
        <f t="shared" si="0"/>
        <v>31.946955997588912</v>
      </c>
      <c r="F11" s="16">
        <f>'[1]миграция НОЯБРЬ'!R22</f>
        <v>19193</v>
      </c>
      <c r="G11" s="36">
        <f t="shared" si="1"/>
        <v>68.053044002411085</v>
      </c>
      <c r="H11" s="38"/>
      <c r="I11" s="39"/>
      <c r="J11" s="40"/>
      <c r="K11" s="40"/>
      <c r="L11" s="42"/>
      <c r="M11" s="42"/>
      <c r="N11" s="42"/>
      <c r="O11" s="42"/>
      <c r="P11" s="42"/>
    </row>
    <row r="12" spans="1:16" s="8" customFormat="1" ht="22.5" customHeight="1" x14ac:dyDescent="0.35">
      <c r="A12" s="9" t="s">
        <v>13</v>
      </c>
      <c r="B12" s="10">
        <f>SUM(B13:B20)</f>
        <v>106872</v>
      </c>
      <c r="C12" s="10">
        <f>'[1]миграция НОЯБРЬ'!O27</f>
        <v>10379.062457893555</v>
      </c>
      <c r="D12" s="10">
        <f>SUM(D13:D20)</f>
        <v>23922</v>
      </c>
      <c r="E12" s="11">
        <f t="shared" si="0"/>
        <v>22.38378621154278</v>
      </c>
      <c r="F12" s="12">
        <f>SUM(F13:F20)</f>
        <v>82950</v>
      </c>
      <c r="G12" s="35">
        <f t="shared" si="1"/>
        <v>77.616213788457216</v>
      </c>
      <c r="H12" s="38"/>
      <c r="I12" s="39"/>
      <c r="J12" s="40"/>
      <c r="K12" s="40"/>
      <c r="L12" s="40"/>
      <c r="M12" s="40"/>
      <c r="N12" s="40"/>
      <c r="O12" s="40"/>
      <c r="P12" s="40"/>
    </row>
    <row r="13" spans="1:16" ht="22.5" customHeight="1" x14ac:dyDescent="0.35">
      <c r="A13" s="13" t="s">
        <v>14</v>
      </c>
      <c r="B13" s="14">
        <f>'[1]миграция НОЯБРЬ'!O28</f>
        <v>9724</v>
      </c>
      <c r="C13" s="14">
        <f>'[1]миграция НОЯБРЬ'!O30</f>
        <v>10477.243521184697</v>
      </c>
      <c r="D13" s="14">
        <f>'[1]миграция НОЯБРЬ'!Q28</f>
        <v>3811</v>
      </c>
      <c r="E13" s="15">
        <f t="shared" si="0"/>
        <v>39.191690662278901</v>
      </c>
      <c r="F13" s="16">
        <f>'[1]миграция НОЯБРЬ'!R28</f>
        <v>5913</v>
      </c>
      <c r="G13" s="36">
        <f t="shared" si="1"/>
        <v>60.808309337721099</v>
      </c>
      <c r="H13" s="38"/>
      <c r="I13" s="39"/>
      <c r="J13" s="40"/>
      <c r="K13" s="40"/>
    </row>
    <row r="14" spans="1:16" s="17" customFormat="1" ht="22.5" customHeight="1" x14ac:dyDescent="0.35">
      <c r="A14" s="13" t="s">
        <v>15</v>
      </c>
      <c r="B14" s="14">
        <f>'[1]миграция НОЯБРЬ'!O31</f>
        <v>15924</v>
      </c>
      <c r="C14" s="19">
        <f>'[1]миграция НОЯБРЬ'!O33</f>
        <v>10921.373398643556</v>
      </c>
      <c r="D14" s="14">
        <f>'[1]миграция НОЯБРЬ'!Q31</f>
        <v>3476</v>
      </c>
      <c r="E14" s="15">
        <f t="shared" si="0"/>
        <v>21.828686259733736</v>
      </c>
      <c r="F14" s="16">
        <f>'[1]миграция НОЯБРЬ'!R31</f>
        <v>12448</v>
      </c>
      <c r="G14" s="36">
        <f t="shared" si="1"/>
        <v>78.171313740266271</v>
      </c>
      <c r="H14" s="38"/>
      <c r="I14" s="39"/>
      <c r="J14" s="40"/>
      <c r="K14" s="40"/>
      <c r="L14" s="41"/>
      <c r="M14" s="41"/>
      <c r="N14" s="41"/>
      <c r="O14" s="41"/>
      <c r="P14" s="41"/>
    </row>
    <row r="15" spans="1:16" s="17" customFormat="1" ht="22.5" customHeight="1" x14ac:dyDescent="0.35">
      <c r="A15" s="13" t="s">
        <v>16</v>
      </c>
      <c r="B15" s="14">
        <f>'[1]миграция НОЯБРЬ'!O34</f>
        <v>19057</v>
      </c>
      <c r="C15" s="19">
        <f>'[1]миграция НОЯБРЬ'!O36</f>
        <v>10470.481607808155</v>
      </c>
      <c r="D15" s="14">
        <f>'[1]миграция НОЯБРЬ'!Q34</f>
        <v>4195</v>
      </c>
      <c r="E15" s="15">
        <f t="shared" si="0"/>
        <v>22.012908642493574</v>
      </c>
      <c r="F15" s="16">
        <f>'[1]миграция НОЯБРЬ'!R34</f>
        <v>14862</v>
      </c>
      <c r="G15" s="36">
        <f t="shared" si="1"/>
        <v>77.987091357506429</v>
      </c>
      <c r="H15" s="38"/>
      <c r="I15" s="39"/>
      <c r="J15" s="40"/>
      <c r="K15" s="40"/>
      <c r="L15" s="41"/>
      <c r="M15" s="41"/>
      <c r="N15" s="41"/>
      <c r="O15" s="41"/>
      <c r="P15" s="41"/>
    </row>
    <row r="16" spans="1:16" s="17" customFormat="1" ht="22.5" customHeight="1" x14ac:dyDescent="0.35">
      <c r="A16" s="13" t="s">
        <v>17</v>
      </c>
      <c r="B16" s="14">
        <f>'[1]миграция НОЯБРЬ'!O37</f>
        <v>9001</v>
      </c>
      <c r="C16" s="19">
        <f>'[1]миграция НОЯБРЬ'!O39</f>
        <v>10442.744250638818</v>
      </c>
      <c r="D16" s="14">
        <f>'[1]миграция НОЯБРЬ'!Q37</f>
        <v>913</v>
      </c>
      <c r="E16" s="15">
        <f t="shared" si="0"/>
        <v>10.143317409176758</v>
      </c>
      <c r="F16" s="16">
        <f>'[1]миграция НОЯБРЬ'!R37</f>
        <v>8088</v>
      </c>
      <c r="G16" s="36">
        <f t="shared" si="1"/>
        <v>89.85668259082324</v>
      </c>
      <c r="H16" s="38"/>
      <c r="I16" s="39"/>
      <c r="J16" s="40"/>
      <c r="K16" s="40"/>
      <c r="L16" s="41"/>
      <c r="M16" s="41"/>
      <c r="N16" s="41"/>
      <c r="O16" s="41"/>
      <c r="P16" s="41"/>
    </row>
    <row r="17" spans="1:16" s="17" customFormat="1" ht="22.5" customHeight="1" x14ac:dyDescent="0.35">
      <c r="A17" s="13" t="s">
        <v>18</v>
      </c>
      <c r="B17" s="14">
        <f>'[1]миграция НОЯБРЬ'!O40</f>
        <v>12733</v>
      </c>
      <c r="C17" s="19">
        <f>'[1]миграция НОЯБРЬ'!O42</f>
        <v>9890.1225162962382</v>
      </c>
      <c r="D17" s="14">
        <f>'[1]миграция НОЯБРЬ'!Q40</f>
        <v>2736</v>
      </c>
      <c r="E17" s="15">
        <f t="shared" si="0"/>
        <v>21.487473494070525</v>
      </c>
      <c r="F17" s="16">
        <f>'[1]миграция НОЯБРЬ'!R40</f>
        <v>9997</v>
      </c>
      <c r="G17" s="36">
        <f t="shared" si="1"/>
        <v>78.512526505929472</v>
      </c>
      <c r="H17" s="38"/>
      <c r="I17" s="39"/>
      <c r="J17" s="40"/>
      <c r="K17" s="40"/>
      <c r="L17" s="41"/>
      <c r="M17" s="41"/>
      <c r="N17" s="41"/>
      <c r="O17" s="41"/>
      <c r="P17" s="41"/>
    </row>
    <row r="18" spans="1:16" ht="22.5" customHeight="1" x14ac:dyDescent="0.35">
      <c r="A18" s="13" t="s">
        <v>19</v>
      </c>
      <c r="B18" s="14">
        <f>'[1]миграция НОЯБРЬ'!O43</f>
        <v>6749</v>
      </c>
      <c r="C18" s="19">
        <f>'[1]миграция НОЯБРЬ'!O45</f>
        <v>10050.129204326568</v>
      </c>
      <c r="D18" s="14">
        <f>'[1]миграция НОЯБРЬ'!Q43</f>
        <v>1839</v>
      </c>
      <c r="E18" s="15">
        <f t="shared" si="0"/>
        <v>27.248481256482442</v>
      </c>
      <c r="F18" s="16">
        <f>'[1]миграция НОЯБРЬ'!R43</f>
        <v>4910</v>
      </c>
      <c r="G18" s="36">
        <f t="shared" si="1"/>
        <v>72.751518743517565</v>
      </c>
      <c r="H18" s="38"/>
      <c r="I18" s="39"/>
      <c r="J18" s="40"/>
      <c r="K18" s="40"/>
    </row>
    <row r="19" spans="1:16" s="17" customFormat="1" ht="22.5" customHeight="1" x14ac:dyDescent="0.35">
      <c r="A19" s="13" t="s">
        <v>20</v>
      </c>
      <c r="B19" s="14">
        <f>'[1]миграция НОЯБРЬ'!O46</f>
        <v>18021</v>
      </c>
      <c r="C19" s="19">
        <f>'[1]миграция НОЯБРЬ'!O48</f>
        <v>10329.685478053381</v>
      </c>
      <c r="D19" s="14">
        <f>'[1]миграция НОЯБРЬ'!Q46</f>
        <v>4810</v>
      </c>
      <c r="E19" s="15">
        <f t="shared" si="0"/>
        <v>26.691082625825423</v>
      </c>
      <c r="F19" s="16">
        <f>'[1]миграция НОЯБРЬ'!R46</f>
        <v>13211</v>
      </c>
      <c r="G19" s="36">
        <f t="shared" si="1"/>
        <v>73.30891737417457</v>
      </c>
      <c r="H19" s="38"/>
      <c r="I19" s="39"/>
      <c r="J19" s="40"/>
      <c r="K19" s="40"/>
      <c r="L19" s="41"/>
      <c r="M19" s="41"/>
      <c r="N19" s="41"/>
      <c r="O19" s="41"/>
      <c r="P19" s="41"/>
    </row>
    <row r="20" spans="1:16" ht="22.5" customHeight="1" x14ac:dyDescent="0.35">
      <c r="A20" s="13" t="s">
        <v>21</v>
      </c>
      <c r="B20" s="14">
        <f>'[1]миграция НОЯБРЬ'!O49</f>
        <v>15663</v>
      </c>
      <c r="C20" s="19">
        <f>'[1]миграция НОЯБРЬ'!O51</f>
        <v>10214.957160186426</v>
      </c>
      <c r="D20" s="14">
        <f>'[1]миграция НОЯБРЬ'!Q49</f>
        <v>2142</v>
      </c>
      <c r="E20" s="15">
        <f t="shared" si="0"/>
        <v>13.675541084083509</v>
      </c>
      <c r="F20" s="16">
        <f>'[1]миграция НОЯБРЬ'!R49</f>
        <v>13521</v>
      </c>
      <c r="G20" s="36">
        <f t="shared" si="1"/>
        <v>86.324458915916495</v>
      </c>
      <c r="H20" s="38"/>
      <c r="I20" s="39"/>
      <c r="J20" s="40"/>
      <c r="K20" s="40"/>
    </row>
    <row r="21" spans="1:16" s="8" customFormat="1" ht="22.5" customHeight="1" x14ac:dyDescent="0.35">
      <c r="A21" s="9" t="s">
        <v>22</v>
      </c>
      <c r="B21" s="10">
        <f>SUM(B22:B26)</f>
        <v>56122</v>
      </c>
      <c r="C21" s="10">
        <f>'[1]миграция НОЯБРЬ'!O54</f>
        <v>11376.901749759452</v>
      </c>
      <c r="D21" s="10">
        <f>SUM(D22:D26)</f>
        <v>7150</v>
      </c>
      <c r="E21" s="11">
        <f t="shared" si="0"/>
        <v>12.740101920815366</v>
      </c>
      <c r="F21" s="12">
        <f>SUM(F22:F26)</f>
        <v>48972</v>
      </c>
      <c r="G21" s="35">
        <f t="shared" si="1"/>
        <v>87.259898079184637</v>
      </c>
      <c r="H21" s="38"/>
      <c r="I21" s="39"/>
      <c r="J21" s="40"/>
      <c r="K21" s="40"/>
      <c r="L21" s="40"/>
      <c r="M21" s="40"/>
      <c r="N21" s="40"/>
      <c r="O21" s="40"/>
      <c r="P21" s="40"/>
    </row>
    <row r="22" spans="1:16" s="17" customFormat="1" ht="22.5" customHeight="1" x14ac:dyDescent="0.35">
      <c r="A22" s="13" t="s">
        <v>23</v>
      </c>
      <c r="B22" s="14">
        <f>'[1]миграция НОЯБРЬ'!O55</f>
        <v>18490</v>
      </c>
      <c r="C22" s="19">
        <f>'[1]миграция НОЯБРЬ'!O57</f>
        <v>12132.933098972417</v>
      </c>
      <c r="D22" s="14">
        <f>'[1]миграция НОЯБРЬ'!Q55</f>
        <v>2235</v>
      </c>
      <c r="E22" s="15">
        <f t="shared" si="0"/>
        <v>12.087614926987561</v>
      </c>
      <c r="F22" s="16">
        <f>'[1]миграция НОЯБРЬ'!R55</f>
        <v>16255</v>
      </c>
      <c r="G22" s="36">
        <f t="shared" si="1"/>
        <v>87.912385073012445</v>
      </c>
      <c r="H22" s="38"/>
      <c r="I22" s="39"/>
      <c r="J22" s="40"/>
      <c r="K22" s="40"/>
      <c r="L22" s="41"/>
      <c r="M22" s="41"/>
      <c r="N22" s="41"/>
      <c r="O22" s="41"/>
      <c r="P22" s="41"/>
    </row>
    <row r="23" spans="1:16" s="17" customFormat="1" ht="22.5" customHeight="1" x14ac:dyDescent="0.35">
      <c r="A23" s="13" t="s">
        <v>24</v>
      </c>
      <c r="B23" s="14">
        <f>'[1]миграция НОЯБРЬ'!O58</f>
        <v>11869</v>
      </c>
      <c r="C23" s="19">
        <f>'[1]миграция НОЯБРЬ'!O60</f>
        <v>11404.225882551184</v>
      </c>
      <c r="D23" s="14">
        <f>'[1]миграция НОЯБРЬ'!Q58</f>
        <v>1513</v>
      </c>
      <c r="E23" s="15">
        <f t="shared" si="0"/>
        <v>12.747493470385038</v>
      </c>
      <c r="F23" s="16">
        <f>'[1]миграция НОЯБРЬ'!R58</f>
        <v>10356</v>
      </c>
      <c r="G23" s="36">
        <f t="shared" si="1"/>
        <v>87.252506529614962</v>
      </c>
      <c r="H23" s="38"/>
      <c r="I23" s="39"/>
      <c r="J23" s="40"/>
      <c r="K23" s="40"/>
      <c r="L23" s="41"/>
      <c r="M23" s="41"/>
      <c r="N23" s="41"/>
      <c r="O23" s="41"/>
      <c r="P23" s="41"/>
    </row>
    <row r="24" spans="1:16" s="18" customFormat="1" ht="22.5" customHeight="1" x14ac:dyDescent="0.35">
      <c r="A24" s="13" t="s">
        <v>25</v>
      </c>
      <c r="B24" s="14">
        <f>'[1]миграция НОЯБРЬ'!O61</f>
        <v>6108</v>
      </c>
      <c r="C24" s="19">
        <f>'[1]миграция НОЯБРЬ'!O63</f>
        <v>10939.782416502947</v>
      </c>
      <c r="D24" s="14">
        <f>'[1]миграция НОЯБРЬ'!Q61</f>
        <v>1083</v>
      </c>
      <c r="E24" s="15">
        <f t="shared" si="0"/>
        <v>17.730844793713164</v>
      </c>
      <c r="F24" s="16">
        <f>'[1]миграция НОЯБРЬ'!R61</f>
        <v>5025</v>
      </c>
      <c r="G24" s="36">
        <f t="shared" si="1"/>
        <v>82.26915520628684</v>
      </c>
      <c r="H24" s="43"/>
      <c r="I24" s="44"/>
      <c r="J24" s="45"/>
      <c r="K24" s="45"/>
      <c r="L24" s="42"/>
      <c r="M24" s="42"/>
      <c r="N24" s="42"/>
      <c r="O24" s="42"/>
      <c r="P24" s="42"/>
    </row>
    <row r="25" spans="1:16" ht="22.5" customHeight="1" x14ac:dyDescent="0.35">
      <c r="A25" s="13" t="s">
        <v>26</v>
      </c>
      <c r="B25" s="14">
        <f>'[1]миграция НОЯБРЬ'!O64</f>
        <v>8414</v>
      </c>
      <c r="C25" s="19">
        <f>'[1]миграция НОЯБРЬ'!O66</f>
        <v>10872.917161873069</v>
      </c>
      <c r="D25" s="14">
        <f>'[1]миграция НОЯБРЬ'!Q64</f>
        <v>1292</v>
      </c>
      <c r="E25" s="15">
        <f t="shared" si="0"/>
        <v>15.355360114095554</v>
      </c>
      <c r="F25" s="16">
        <f>'[1]миграция НОЯБРЬ'!R64</f>
        <v>7122</v>
      </c>
      <c r="G25" s="36">
        <f t="shared" si="1"/>
        <v>84.644639885904454</v>
      </c>
      <c r="H25" s="38"/>
      <c r="I25" s="39"/>
      <c r="J25" s="40"/>
      <c r="K25" s="40"/>
    </row>
    <row r="26" spans="1:16" s="17" customFormat="1" ht="22.5" customHeight="1" x14ac:dyDescent="0.35">
      <c r="A26" s="13" t="s">
        <v>27</v>
      </c>
      <c r="B26" s="14">
        <f>'[1]миграция НОЯБРЬ'!O67</f>
        <v>11241</v>
      </c>
      <c r="C26" s="19">
        <f>'[1]миграция НОЯБРЬ'!O69</f>
        <v>10719.230851347746</v>
      </c>
      <c r="D26" s="14">
        <f>'[1]миграция НОЯБРЬ'!Q67</f>
        <v>1027</v>
      </c>
      <c r="E26" s="15">
        <f t="shared" si="0"/>
        <v>9.1361978471666223</v>
      </c>
      <c r="F26" s="16">
        <f>'[1]миграция НОЯБРЬ'!R67</f>
        <v>10214</v>
      </c>
      <c r="G26" s="36">
        <f t="shared" si="1"/>
        <v>90.863802152833372</v>
      </c>
      <c r="H26" s="38"/>
      <c r="I26" s="39"/>
      <c r="J26" s="40"/>
      <c r="K26" s="40"/>
      <c r="L26" s="41"/>
      <c r="M26" s="41"/>
      <c r="N26" s="41"/>
      <c r="O26" s="41"/>
      <c r="P26" s="41"/>
    </row>
    <row r="27" spans="1:16" s="8" customFormat="1" ht="22.5" customHeight="1" x14ac:dyDescent="0.35">
      <c r="A27" s="9" t="s">
        <v>28</v>
      </c>
      <c r="B27" s="10">
        <f>SUM(B28:B34)</f>
        <v>73328</v>
      </c>
      <c r="C27" s="10">
        <f>'[1]миграция НОЯБРЬ'!O72</f>
        <v>10266.288239144666</v>
      </c>
      <c r="D27" s="10">
        <f>SUM(D28:D34)</f>
        <v>12438</v>
      </c>
      <c r="E27" s="11">
        <f t="shared" si="0"/>
        <v>16.962142701287366</v>
      </c>
      <c r="F27" s="12">
        <f>SUM(F28:F34)</f>
        <v>60890</v>
      </c>
      <c r="G27" s="35">
        <f t="shared" si="1"/>
        <v>83.037857298712638</v>
      </c>
      <c r="H27" s="38"/>
      <c r="I27" s="39"/>
      <c r="J27" s="40"/>
      <c r="K27" s="40"/>
      <c r="L27" s="40"/>
      <c r="M27" s="40"/>
      <c r="N27" s="40"/>
      <c r="O27" s="40"/>
      <c r="P27" s="40"/>
    </row>
    <row r="28" spans="1:16" s="21" customFormat="1" ht="22.5" customHeight="1" x14ac:dyDescent="0.35">
      <c r="A28" s="13" t="s">
        <v>29</v>
      </c>
      <c r="B28" s="14">
        <f>'[1]миграция НОЯБРЬ'!O73</f>
        <v>10021</v>
      </c>
      <c r="C28" s="14">
        <f>'[1]миграция НОЯБРЬ'!O75</f>
        <v>11534.150284402755</v>
      </c>
      <c r="D28" s="14">
        <f>'[1]миграция НОЯБРЬ'!P73</f>
        <v>1344</v>
      </c>
      <c r="E28" s="15">
        <f t="shared" si="0"/>
        <v>13.411835146192994</v>
      </c>
      <c r="F28" s="16">
        <f>'[1]миграция НОЯБРЬ'!R73</f>
        <v>8677</v>
      </c>
      <c r="G28" s="36">
        <f t="shared" si="1"/>
        <v>86.588164853807001</v>
      </c>
      <c r="H28" s="38"/>
      <c r="I28" s="39"/>
      <c r="J28" s="40"/>
      <c r="K28" s="40"/>
      <c r="L28" s="46"/>
      <c r="M28" s="46"/>
      <c r="N28" s="46"/>
      <c r="O28" s="46"/>
      <c r="P28" s="46"/>
    </row>
    <row r="29" spans="1:16" ht="22.5" customHeight="1" x14ac:dyDescent="0.35">
      <c r="A29" s="13" t="s">
        <v>30</v>
      </c>
      <c r="B29" s="14">
        <f>'[1]миграция НОЯБРЬ'!O76</f>
        <v>7314</v>
      </c>
      <c r="C29" s="19">
        <f>'[1]миграция НОЯБРЬ'!O78</f>
        <v>10539.234891987968</v>
      </c>
      <c r="D29" s="14">
        <f>'[1]миграция НОЯБРЬ'!Q76</f>
        <v>478</v>
      </c>
      <c r="E29" s="15">
        <f t="shared" si="0"/>
        <v>6.5354115395132624</v>
      </c>
      <c r="F29" s="16">
        <f>'[1]миграция НОЯБРЬ'!R76</f>
        <v>6836</v>
      </c>
      <c r="G29" s="36">
        <f t="shared" si="1"/>
        <v>93.464588460486738</v>
      </c>
      <c r="H29" s="38"/>
      <c r="I29" s="39"/>
      <c r="J29" s="40"/>
      <c r="K29" s="40"/>
    </row>
    <row r="30" spans="1:16" ht="22.5" customHeight="1" x14ac:dyDescent="0.35">
      <c r="A30" s="13" t="s">
        <v>31</v>
      </c>
      <c r="B30" s="14">
        <f>'[1]миграция НОЯБРЬ'!O79</f>
        <v>9687</v>
      </c>
      <c r="C30" s="19">
        <f>'[1]миграция НОЯБРЬ'!O81</f>
        <v>9956.7737173531532</v>
      </c>
      <c r="D30" s="14">
        <f>'[1]миграция НОЯБРЬ'!Q79</f>
        <v>1547</v>
      </c>
      <c r="E30" s="15">
        <f t="shared" si="0"/>
        <v>15.969856508723032</v>
      </c>
      <c r="F30" s="16">
        <f>'[1]миграция НОЯБРЬ'!R79</f>
        <v>8140</v>
      </c>
      <c r="G30" s="36">
        <f t="shared" si="1"/>
        <v>84.030143491276959</v>
      </c>
      <c r="H30" s="38"/>
      <c r="I30" s="39"/>
      <c r="J30" s="40"/>
      <c r="K30" s="40"/>
    </row>
    <row r="31" spans="1:16" ht="22.5" customHeight="1" x14ac:dyDescent="0.35">
      <c r="A31" s="13" t="s">
        <v>32</v>
      </c>
      <c r="B31" s="14">
        <f>'[1]миграция НОЯБРЬ'!O82</f>
        <v>13627</v>
      </c>
      <c r="C31" s="19">
        <f>'[1]миграция НОЯБРЬ'!O84</f>
        <v>10367.315990313349</v>
      </c>
      <c r="D31" s="14">
        <f>'[1]миграция НОЯБРЬ'!Q82</f>
        <v>2014</v>
      </c>
      <c r="E31" s="15">
        <f t="shared" si="0"/>
        <v>14.779481910912159</v>
      </c>
      <c r="F31" s="16">
        <f>'[1]миграция НОЯБРЬ'!R82</f>
        <v>11613</v>
      </c>
      <c r="G31" s="36">
        <f t="shared" si="1"/>
        <v>85.220518089087832</v>
      </c>
      <c r="H31" s="38"/>
      <c r="I31" s="39"/>
      <c r="J31" s="40"/>
      <c r="K31" s="40"/>
    </row>
    <row r="32" spans="1:16" s="17" customFormat="1" ht="22.5" customHeight="1" x14ac:dyDescent="0.35">
      <c r="A32" s="13" t="s">
        <v>33</v>
      </c>
      <c r="B32" s="14">
        <f>'[1]миграция НОЯБРЬ'!O85</f>
        <v>13799</v>
      </c>
      <c r="C32" s="19">
        <f>'[1]миграция НОЯБРЬ'!O87</f>
        <v>9747.5529386187409</v>
      </c>
      <c r="D32" s="14">
        <f>'[1]миграция НОЯБРЬ'!Q85</f>
        <v>3019</v>
      </c>
      <c r="E32" s="15">
        <f t="shared" si="0"/>
        <v>21.878396985288788</v>
      </c>
      <c r="F32" s="16">
        <f>'[1]миграция НОЯБРЬ'!R85</f>
        <v>10780</v>
      </c>
      <c r="G32" s="36">
        <f t="shared" si="1"/>
        <v>78.121603014711212</v>
      </c>
      <c r="H32" s="38"/>
      <c r="I32" s="39"/>
      <c r="J32" s="40"/>
      <c r="K32" s="40"/>
      <c r="L32" s="41"/>
      <c r="M32" s="41"/>
      <c r="N32" s="41"/>
      <c r="O32" s="41"/>
      <c r="P32" s="41"/>
    </row>
    <row r="33" spans="1:16" s="17" customFormat="1" ht="22.5" customHeight="1" x14ac:dyDescent="0.35">
      <c r="A33" s="13" t="s">
        <v>34</v>
      </c>
      <c r="B33" s="19">
        <f>'[1]миграция НОЯБРЬ'!O88</f>
        <v>9355</v>
      </c>
      <c r="C33" s="19">
        <f>'[1]миграция НОЯБРЬ'!O90</f>
        <v>10294</v>
      </c>
      <c r="D33" s="14">
        <f>'[1]миграция НОЯБРЬ'!Q88</f>
        <v>1675</v>
      </c>
      <c r="E33" s="15">
        <f t="shared" si="0"/>
        <v>17.904863709246392</v>
      </c>
      <c r="F33" s="16">
        <f>'[1]миграция НОЯБРЬ'!R88</f>
        <v>7680</v>
      </c>
      <c r="G33" s="36">
        <f t="shared" si="1"/>
        <v>82.095136290753615</v>
      </c>
      <c r="H33" s="38"/>
      <c r="I33" s="39"/>
      <c r="J33" s="40"/>
      <c r="K33" s="40"/>
      <c r="L33" s="41"/>
      <c r="M33" s="41"/>
      <c r="N33" s="41"/>
      <c r="O33" s="41"/>
      <c r="P33" s="41"/>
    </row>
    <row r="34" spans="1:16" s="17" customFormat="1" ht="22.5" customHeight="1" x14ac:dyDescent="0.35">
      <c r="A34" s="13" t="s">
        <v>35</v>
      </c>
      <c r="B34" s="19">
        <f>'[1]миграция НОЯБРЬ'!O91</f>
        <v>9525</v>
      </c>
      <c r="C34" s="19">
        <f>'[1]миграция НОЯБРЬ'!O93</f>
        <v>9617.3401574803156</v>
      </c>
      <c r="D34" s="14">
        <f>'[1]миграция НОЯБРЬ'!Q91</f>
        <v>2361</v>
      </c>
      <c r="E34" s="15">
        <f t="shared" si="0"/>
        <v>24.787401574803152</v>
      </c>
      <c r="F34" s="16">
        <f>'[1]миграция НОЯБРЬ'!R91</f>
        <v>7164</v>
      </c>
      <c r="G34" s="36">
        <f t="shared" si="1"/>
        <v>75.212598425196859</v>
      </c>
      <c r="H34" s="38"/>
      <c r="I34" s="39"/>
      <c r="J34" s="40"/>
      <c r="K34" s="40"/>
      <c r="L34" s="41"/>
      <c r="M34" s="41"/>
      <c r="N34" s="41"/>
      <c r="O34" s="41"/>
      <c r="P34" s="41"/>
    </row>
    <row r="35" spans="1:16" s="8" customFormat="1" ht="22.5" customHeight="1" x14ac:dyDescent="0.35">
      <c r="A35" s="10" t="s">
        <v>36</v>
      </c>
      <c r="B35" s="10">
        <f>SUM(B36:B39)</f>
        <v>35043</v>
      </c>
      <c r="C35" s="10">
        <f>'[1]миграция НОЯБРЬ'!O96</f>
        <v>9928.8529520874363</v>
      </c>
      <c r="D35" s="10">
        <f>SUM(D36:D39)</f>
        <v>3959</v>
      </c>
      <c r="E35" s="11">
        <f t="shared" si="0"/>
        <v>11.297548725851097</v>
      </c>
      <c r="F35" s="12">
        <f>SUM(F36:F39)</f>
        <v>31084</v>
      </c>
      <c r="G35" s="35">
        <f t="shared" si="1"/>
        <v>88.702451274148913</v>
      </c>
      <c r="H35" s="38"/>
      <c r="I35" s="39"/>
      <c r="J35" s="40"/>
      <c r="K35" s="40"/>
      <c r="L35" s="40"/>
      <c r="M35" s="40"/>
      <c r="N35" s="40"/>
      <c r="O35" s="40"/>
      <c r="P35" s="40"/>
    </row>
    <row r="36" spans="1:16" s="18" customFormat="1" ht="22.5" customHeight="1" x14ac:dyDescent="0.35">
      <c r="A36" s="19" t="s">
        <v>37</v>
      </c>
      <c r="B36" s="19">
        <f>'[1]миграция НОЯБРЬ'!O97</f>
        <v>7725</v>
      </c>
      <c r="C36" s="19">
        <f>'[1]миграция НОЯБРЬ'!O99</f>
        <v>9840.7677669902914</v>
      </c>
      <c r="D36" s="14">
        <f>'[1]миграция НОЯБРЬ'!Q97</f>
        <v>911</v>
      </c>
      <c r="E36" s="15">
        <f t="shared" si="0"/>
        <v>11.792880258899677</v>
      </c>
      <c r="F36" s="16">
        <f>'[1]миграция НОЯБРЬ'!R97</f>
        <v>6814</v>
      </c>
      <c r="G36" s="36">
        <f t="shared" si="1"/>
        <v>88.207119741100328</v>
      </c>
      <c r="H36" s="43"/>
      <c r="I36" s="44"/>
      <c r="J36" s="45"/>
      <c r="K36" s="45"/>
      <c r="L36" s="42"/>
      <c r="M36" s="42"/>
      <c r="N36" s="42"/>
      <c r="O36" s="42"/>
      <c r="P36" s="42"/>
    </row>
    <row r="37" spans="1:16" ht="22.5" customHeight="1" x14ac:dyDescent="0.35">
      <c r="A37" s="19" t="s">
        <v>38</v>
      </c>
      <c r="B37" s="19">
        <f>'[1]миграция НОЯБРЬ'!O100</f>
        <v>8767</v>
      </c>
      <c r="C37" s="19">
        <f>'[1]миграция НОЯБРЬ'!O102</f>
        <v>9557.7618341507932</v>
      </c>
      <c r="D37" s="14">
        <f>'[1]миграция НОЯБРЬ'!Q100</f>
        <v>1145</v>
      </c>
      <c r="E37" s="15">
        <f t="shared" si="0"/>
        <v>13.060339911030001</v>
      </c>
      <c r="F37" s="16">
        <f>'[1]миграция НОЯБРЬ'!R100</f>
        <v>7622</v>
      </c>
      <c r="G37" s="36">
        <f t="shared" si="1"/>
        <v>86.939660088970001</v>
      </c>
      <c r="H37" s="38"/>
      <c r="I37" s="39"/>
      <c r="J37" s="40"/>
      <c r="K37" s="40"/>
    </row>
    <row r="38" spans="1:16" s="17" customFormat="1" ht="22.5" customHeight="1" x14ac:dyDescent="0.35">
      <c r="A38" s="19" t="s">
        <v>39</v>
      </c>
      <c r="B38" s="19">
        <f>'[1]миграция НОЯБРЬ'!O103</f>
        <v>4135</v>
      </c>
      <c r="C38" s="19">
        <f>'[1]миграция НОЯБРЬ'!O105</f>
        <v>9549.6732769044738</v>
      </c>
      <c r="D38" s="14">
        <f>'[1]миграция НОЯБРЬ'!Q103</f>
        <v>610</v>
      </c>
      <c r="E38" s="15">
        <f t="shared" si="0"/>
        <v>14.752116082224909</v>
      </c>
      <c r="F38" s="16">
        <f>'[1]миграция НОЯБРЬ'!R103</f>
        <v>3525</v>
      </c>
      <c r="G38" s="36">
        <f t="shared" si="1"/>
        <v>85.247883917775084</v>
      </c>
      <c r="H38" s="38"/>
      <c r="I38" s="39"/>
      <c r="J38" s="40"/>
      <c r="K38" s="40"/>
      <c r="L38" s="41"/>
      <c r="M38" s="41"/>
      <c r="N38" s="41"/>
      <c r="O38" s="41"/>
      <c r="P38" s="41"/>
    </row>
    <row r="39" spans="1:16" s="17" customFormat="1" ht="22.5" customHeight="1" x14ac:dyDescent="0.35">
      <c r="A39" s="19" t="s">
        <v>40</v>
      </c>
      <c r="B39" s="19">
        <f>'[1]миграция НОЯБРЬ'!O106</f>
        <v>14416</v>
      </c>
      <c r="C39" s="19">
        <f>'[1]миграция НОЯБРЬ'!O108</f>
        <v>10310.492924528302</v>
      </c>
      <c r="D39" s="14">
        <f>'[1]миграция НОЯБРЬ'!Q106</f>
        <v>1293</v>
      </c>
      <c r="E39" s="15">
        <f t="shared" si="0"/>
        <v>8.9692008879023302</v>
      </c>
      <c r="F39" s="16">
        <f>'[1]миграция НОЯБРЬ'!R106</f>
        <v>13123</v>
      </c>
      <c r="G39" s="36">
        <f t="shared" si="1"/>
        <v>91.030799112097668</v>
      </c>
      <c r="H39" s="38"/>
      <c r="I39" s="39"/>
      <c r="J39" s="40"/>
      <c r="K39" s="40"/>
      <c r="L39" s="41"/>
      <c r="M39" s="41"/>
      <c r="N39" s="41"/>
      <c r="O39" s="41"/>
      <c r="P39" s="41"/>
    </row>
    <row r="40" spans="1:16" s="20" customFormat="1" ht="22.5" customHeight="1" x14ac:dyDescent="0.35">
      <c r="A40" s="22" t="s">
        <v>41</v>
      </c>
      <c r="B40" s="23">
        <f>'[1]миграция НОЯБРЬ'!O109</f>
        <v>36766</v>
      </c>
      <c r="C40" s="5">
        <f>'[1]миграция НОЯБРЬ'!O111</f>
        <v>10148.066420062014</v>
      </c>
      <c r="D40" s="5">
        <f>'[1]миграция НОЯБРЬ'!Q109</f>
        <v>7417</v>
      </c>
      <c r="E40" s="6">
        <f t="shared" si="0"/>
        <v>20.173529891747812</v>
      </c>
      <c r="F40" s="7">
        <f>'[1]миграция НОЯБРЬ'!R109</f>
        <v>29349</v>
      </c>
      <c r="G40" s="34">
        <f t="shared" si="1"/>
        <v>79.826470108252195</v>
      </c>
      <c r="H40" s="43"/>
      <c r="I40" s="44"/>
      <c r="J40" s="45"/>
      <c r="K40" s="45"/>
      <c r="L40" s="45"/>
      <c r="M40" s="45"/>
      <c r="N40" s="45"/>
      <c r="O40" s="45"/>
      <c r="P40" s="45"/>
    </row>
    <row r="41" spans="1:16" s="8" customFormat="1" ht="22.5" customHeight="1" x14ac:dyDescent="0.35">
      <c r="A41" s="9" t="s">
        <v>42</v>
      </c>
      <c r="B41" s="10">
        <f>SUM(B42:B48)</f>
        <v>150403</v>
      </c>
      <c r="C41" s="10">
        <f>'[1]миграция НОЯБРЬ'!O114</f>
        <v>9786.5440649455122</v>
      </c>
      <c r="D41" s="10">
        <f>SUM(D42:D48)</f>
        <v>27225</v>
      </c>
      <c r="E41" s="11">
        <f t="shared" si="0"/>
        <v>18.101367658889782</v>
      </c>
      <c r="F41" s="12">
        <f>SUM(F42:F48)</f>
        <v>123178</v>
      </c>
      <c r="G41" s="35">
        <f t="shared" si="1"/>
        <v>81.898632341110229</v>
      </c>
      <c r="H41" s="38"/>
      <c r="I41" s="39"/>
      <c r="J41" s="40"/>
      <c r="K41" s="40"/>
      <c r="L41" s="40"/>
      <c r="M41" s="40"/>
      <c r="N41" s="40"/>
      <c r="O41" s="40"/>
      <c r="P41" s="40"/>
    </row>
    <row r="42" spans="1:16" s="17" customFormat="1" ht="22.5" customHeight="1" x14ac:dyDescent="0.35">
      <c r="A42" s="13" t="s">
        <v>43</v>
      </c>
      <c r="B42" s="19">
        <f>'[1]миграция НОЯБРЬ'!O115</f>
        <v>11952</v>
      </c>
      <c r="C42" s="19">
        <f>'[1]миграция НОЯБРЬ'!O117</f>
        <v>10579.418256358769</v>
      </c>
      <c r="D42" s="14">
        <f>'[1]миграция НОЯБРЬ'!Q115</f>
        <v>2539</v>
      </c>
      <c r="E42" s="15">
        <f t="shared" si="0"/>
        <v>21.243306559571622</v>
      </c>
      <c r="F42" s="16">
        <f>'[1]миграция НОЯБРЬ'!R115</f>
        <v>9413</v>
      </c>
      <c r="G42" s="36">
        <f t="shared" si="1"/>
        <v>78.756693440428378</v>
      </c>
      <c r="H42" s="38"/>
      <c r="I42" s="39"/>
      <c r="J42" s="40"/>
      <c r="K42" s="40"/>
      <c r="L42" s="41"/>
      <c r="M42" s="41"/>
      <c r="N42" s="41"/>
      <c r="O42" s="41"/>
      <c r="P42" s="41"/>
    </row>
    <row r="43" spans="1:16" s="17" customFormat="1" ht="22.5" customHeight="1" x14ac:dyDescent="0.35">
      <c r="A43" s="13" t="s">
        <v>44</v>
      </c>
      <c r="B43" s="19">
        <f>'[1]миграция НОЯБРЬ'!O118</f>
        <v>17411</v>
      </c>
      <c r="C43" s="14">
        <f>'[1]миграция НОЯБРЬ'!O120</f>
        <v>9550.3833208890937</v>
      </c>
      <c r="D43" s="14">
        <f>'[1]миграция НОЯБРЬ'!Q118</f>
        <v>3141</v>
      </c>
      <c r="E43" s="15">
        <f t="shared" si="0"/>
        <v>18.04031933834932</v>
      </c>
      <c r="F43" s="16">
        <f>'[1]миграция НОЯБРЬ'!R118</f>
        <v>14270</v>
      </c>
      <c r="G43" s="36">
        <f t="shared" si="1"/>
        <v>81.95968066165068</v>
      </c>
      <c r="H43" s="38"/>
      <c r="I43" s="39"/>
      <c r="J43" s="40"/>
      <c r="K43" s="40"/>
      <c r="L43" s="41"/>
      <c r="M43" s="41"/>
      <c r="N43" s="41"/>
      <c r="O43" s="41"/>
      <c r="P43" s="41"/>
    </row>
    <row r="44" spans="1:16" ht="22.5" customHeight="1" x14ac:dyDescent="0.35">
      <c r="A44" s="13" t="s">
        <v>45</v>
      </c>
      <c r="B44" s="19">
        <f>'[1]миграция НОЯБРЬ'!O121</f>
        <v>12073</v>
      </c>
      <c r="C44" s="19">
        <f>'[1]миграция НОЯБРЬ'!O123</f>
        <v>10617.310858941439</v>
      </c>
      <c r="D44" s="14">
        <f>'[1]миграция НОЯБРЬ'!Q121</f>
        <v>2502</v>
      </c>
      <c r="E44" s="15">
        <f t="shared" si="0"/>
        <v>20.723929429305059</v>
      </c>
      <c r="F44" s="16">
        <f>'[1]миграция НОЯБРЬ'!R121</f>
        <v>9571</v>
      </c>
      <c r="G44" s="36">
        <f t="shared" si="1"/>
        <v>79.276070570694941</v>
      </c>
      <c r="H44" s="38"/>
      <c r="I44" s="39"/>
      <c r="J44" s="40"/>
      <c r="K44" s="40"/>
    </row>
    <row r="45" spans="1:16" s="17" customFormat="1" ht="22.5" customHeight="1" x14ac:dyDescent="0.35">
      <c r="A45" s="13" t="s">
        <v>46</v>
      </c>
      <c r="B45" s="19">
        <f>'[1]миграция НОЯБРЬ'!O124</f>
        <v>41327</v>
      </c>
      <c r="C45" s="14">
        <f>'[1]миграция НОЯБРЬ'!O126</f>
        <v>9417.4627241270846</v>
      </c>
      <c r="D45" s="14">
        <f>'[1]миграция НОЯБРЬ'!Q124</f>
        <v>7778</v>
      </c>
      <c r="E45" s="15">
        <f t="shared" si="0"/>
        <v>18.820625741040967</v>
      </c>
      <c r="F45" s="16">
        <f>'[1]миграция НОЯБРЬ'!R124</f>
        <v>33549</v>
      </c>
      <c r="G45" s="36">
        <f t="shared" si="1"/>
        <v>81.179374258959029</v>
      </c>
      <c r="H45" s="38"/>
      <c r="I45" s="39"/>
      <c r="J45" s="40"/>
      <c r="K45" s="40"/>
      <c r="L45" s="41"/>
      <c r="M45" s="41"/>
      <c r="N45" s="41"/>
      <c r="O45" s="41"/>
      <c r="P45" s="41"/>
    </row>
    <row r="46" spans="1:16" s="18" customFormat="1" ht="22.5" customHeight="1" x14ac:dyDescent="0.35">
      <c r="A46" s="13" t="s">
        <v>47</v>
      </c>
      <c r="B46" s="14">
        <f>'[1]миграция НОЯБРЬ'!O127</f>
        <v>32500</v>
      </c>
      <c r="C46" s="19">
        <f>'[1]миграция НОЯБРЬ'!O129</f>
        <v>9905.96323076923</v>
      </c>
      <c r="D46" s="14">
        <f>'[1]миграция НОЯБРЬ'!Q127</f>
        <v>4170</v>
      </c>
      <c r="E46" s="15">
        <f t="shared" si="0"/>
        <v>12.830769230769231</v>
      </c>
      <c r="F46" s="16">
        <f>'[1]миграция НОЯБРЬ'!R127</f>
        <v>28330</v>
      </c>
      <c r="G46" s="36">
        <f t="shared" si="1"/>
        <v>87.169230769230765</v>
      </c>
      <c r="H46" s="38"/>
      <c r="I46" s="39"/>
      <c r="J46" s="40"/>
      <c r="K46" s="40"/>
      <c r="L46" s="42"/>
      <c r="M46" s="42"/>
      <c r="N46" s="42"/>
      <c r="O46" s="42"/>
      <c r="P46" s="42"/>
    </row>
    <row r="47" spans="1:16" ht="22.5" customHeight="1" x14ac:dyDescent="0.35">
      <c r="A47" s="13" t="s">
        <v>48</v>
      </c>
      <c r="B47" s="19">
        <f>'[1]миграция НОЯБРЬ'!O130</f>
        <v>29830</v>
      </c>
      <c r="C47" s="19">
        <f>'[1]миграция НОЯБРЬ'!O132</f>
        <v>9463.8796178343946</v>
      </c>
      <c r="D47" s="14">
        <f>'[1]миграция НОЯБРЬ'!Q130</f>
        <v>6543</v>
      </c>
      <c r="E47" s="15">
        <f t="shared" si="0"/>
        <v>21.934294334562519</v>
      </c>
      <c r="F47" s="16">
        <f>'[1]миграция НОЯБРЬ'!R130</f>
        <v>23287</v>
      </c>
      <c r="G47" s="36">
        <f t="shared" si="1"/>
        <v>78.065705665437477</v>
      </c>
      <c r="H47" s="38"/>
      <c r="I47" s="39"/>
      <c r="J47" s="40"/>
      <c r="K47" s="40"/>
    </row>
    <row r="48" spans="1:16" s="17" customFormat="1" ht="22.5" customHeight="1" x14ac:dyDescent="0.35">
      <c r="A48" s="13" t="s">
        <v>49</v>
      </c>
      <c r="B48" s="19">
        <f>'[1]миграция НОЯБРЬ'!O133</f>
        <v>5310</v>
      </c>
      <c r="C48" s="19">
        <f>'[1]миграция НОЯБРЬ'!O135</f>
        <v>10841.628248587571</v>
      </c>
      <c r="D48" s="14">
        <f>'[1]миграция НОЯБРЬ'!Q133</f>
        <v>552</v>
      </c>
      <c r="E48" s="15">
        <f t="shared" si="0"/>
        <v>10.395480225988701</v>
      </c>
      <c r="F48" s="16">
        <f>'[1]миграция НОЯБРЬ'!R133</f>
        <v>4758</v>
      </c>
      <c r="G48" s="36">
        <f t="shared" si="1"/>
        <v>89.604519774011308</v>
      </c>
      <c r="H48" s="38"/>
      <c r="I48" s="39"/>
      <c r="J48" s="40"/>
      <c r="K48" s="40"/>
      <c r="L48" s="41"/>
      <c r="M48" s="41"/>
      <c r="N48" s="41"/>
      <c r="O48" s="41"/>
      <c r="P48" s="41"/>
    </row>
    <row r="49" spans="1:16" s="8" customFormat="1" ht="22.5" customHeight="1" x14ac:dyDescent="0.35">
      <c r="A49" s="9" t="s">
        <v>50</v>
      </c>
      <c r="B49" s="10">
        <f>SUM(B50:B54)</f>
        <v>69037</v>
      </c>
      <c r="C49" s="10">
        <f>'[1]миграция НОЯБРЬ'!O138</f>
        <v>10332.53729159726</v>
      </c>
      <c r="D49" s="10">
        <f>SUM(D50:D54)</f>
        <v>16627</v>
      </c>
      <c r="E49" s="11">
        <f t="shared" si="0"/>
        <v>24.084186740443531</v>
      </c>
      <c r="F49" s="12">
        <f>SUM(F50:F54)</f>
        <v>52410</v>
      </c>
      <c r="G49" s="35">
        <f t="shared" si="1"/>
        <v>75.915813259556472</v>
      </c>
      <c r="H49" s="38"/>
      <c r="I49" s="39"/>
      <c r="J49" s="40"/>
      <c r="K49" s="40"/>
      <c r="L49" s="40"/>
      <c r="M49" s="40"/>
      <c r="N49" s="40"/>
      <c r="O49" s="40"/>
      <c r="P49" s="40"/>
    </row>
    <row r="50" spans="1:16" s="17" customFormat="1" ht="22.5" customHeight="1" x14ac:dyDescent="0.35">
      <c r="A50" s="13" t="s">
        <v>51</v>
      </c>
      <c r="B50" s="19">
        <f>'[1]миграция НОЯБРЬ'!O139</f>
        <v>7282</v>
      </c>
      <c r="C50" s="19">
        <f>'[1]миграция НОЯБРЬ'!O141</f>
        <v>9828.1234550947538</v>
      </c>
      <c r="D50" s="14">
        <f>'[1]миграция НОЯБРЬ'!Q139</f>
        <v>1290</v>
      </c>
      <c r="E50" s="15">
        <f t="shared" si="0"/>
        <v>17.714913485306237</v>
      </c>
      <c r="F50" s="16">
        <f>'[1]миграция НОЯБРЬ'!R139</f>
        <v>5992</v>
      </c>
      <c r="G50" s="36">
        <f t="shared" si="1"/>
        <v>82.285086514693759</v>
      </c>
      <c r="H50" s="38"/>
      <c r="I50" s="39"/>
      <c r="J50" s="40"/>
      <c r="K50" s="40"/>
      <c r="L50" s="41"/>
      <c r="M50" s="41"/>
      <c r="N50" s="41"/>
      <c r="O50" s="41"/>
      <c r="P50" s="41"/>
    </row>
    <row r="51" spans="1:16" s="18" customFormat="1" ht="22.5" customHeight="1" x14ac:dyDescent="0.35">
      <c r="A51" s="13" t="s">
        <v>52</v>
      </c>
      <c r="B51" s="19">
        <f>'[1]миграция НОЯБРЬ'!O142</f>
        <v>2696</v>
      </c>
      <c r="C51" s="19">
        <f>'[1]миграция НОЯБРЬ'!O144</f>
        <v>10554.140578635015</v>
      </c>
      <c r="D51" s="14">
        <f>'[1]миграция НОЯБРЬ'!Q142</f>
        <v>708</v>
      </c>
      <c r="E51" s="15">
        <f t="shared" si="0"/>
        <v>26.26112759643917</v>
      </c>
      <c r="F51" s="16">
        <f>'[1]миграция НОЯБРЬ'!R142</f>
        <v>1988</v>
      </c>
      <c r="G51" s="36">
        <f t="shared" si="1"/>
        <v>73.738872403560833</v>
      </c>
      <c r="H51" s="38"/>
      <c r="I51" s="39"/>
      <c r="J51" s="40"/>
      <c r="K51" s="40"/>
      <c r="L51" s="42"/>
      <c r="M51" s="42"/>
      <c r="N51" s="42"/>
      <c r="O51" s="42"/>
      <c r="P51" s="42"/>
    </row>
    <row r="52" spans="1:16" s="18" customFormat="1" ht="22.5" customHeight="1" x14ac:dyDescent="0.35">
      <c r="A52" s="13" t="s">
        <v>53</v>
      </c>
      <c r="B52" s="19">
        <f>'[1]миграция НОЯБРЬ'!O145</f>
        <v>14633</v>
      </c>
      <c r="C52" s="19">
        <f>'[1]миграция НОЯБРЬ'!O147</f>
        <v>11180.259823686189</v>
      </c>
      <c r="D52" s="14">
        <f>'[1]миграция НОЯБРЬ'!Q145</f>
        <v>2698</v>
      </c>
      <c r="E52" s="15">
        <f t="shared" si="0"/>
        <v>18.437777625914027</v>
      </c>
      <c r="F52" s="16">
        <f>'[1]миграция НОЯБРЬ'!R145</f>
        <v>11935</v>
      </c>
      <c r="G52" s="36">
        <f t="shared" si="1"/>
        <v>81.562222374085962</v>
      </c>
      <c r="H52" s="43"/>
      <c r="I52" s="44"/>
      <c r="J52" s="45"/>
      <c r="K52" s="45"/>
      <c r="L52" s="42"/>
      <c r="M52" s="42"/>
      <c r="N52" s="42"/>
      <c r="O52" s="42"/>
      <c r="P52" s="42"/>
    </row>
    <row r="53" spans="1:16" ht="22.5" customHeight="1" x14ac:dyDescent="0.35">
      <c r="A53" s="13" t="s">
        <v>54</v>
      </c>
      <c r="B53" s="19">
        <f>'[1]миграция НОЯБРЬ'!O148</f>
        <v>25836</v>
      </c>
      <c r="C53" s="19">
        <f>'[1]миграция НОЯБРЬ'!O150</f>
        <v>10017.009482892088</v>
      </c>
      <c r="D53" s="14">
        <f>'[1]миграция НОЯБРЬ'!Q148</f>
        <v>5965</v>
      </c>
      <c r="E53" s="15">
        <f t="shared" si="0"/>
        <v>23.087939309490633</v>
      </c>
      <c r="F53" s="16">
        <f>'[1]миграция НОЯБРЬ'!R148</f>
        <v>19871</v>
      </c>
      <c r="G53" s="36">
        <f t="shared" si="1"/>
        <v>76.912060690509364</v>
      </c>
      <c r="H53" s="38"/>
      <c r="I53" s="39"/>
      <c r="J53" s="40"/>
      <c r="K53" s="40"/>
    </row>
    <row r="54" spans="1:16" s="18" customFormat="1" ht="22.5" customHeight="1" x14ac:dyDescent="0.35">
      <c r="A54" s="13" t="s">
        <v>55</v>
      </c>
      <c r="B54" s="19">
        <f>'[1]миграция НОЯБРЬ'!O151</f>
        <v>18590</v>
      </c>
      <c r="C54" s="19">
        <f>'[1]миграция НОЯБРЬ'!O153</f>
        <v>10269.221086605701</v>
      </c>
      <c r="D54" s="14">
        <f>'[1]миграция НОЯБРЬ'!Q151</f>
        <v>5966</v>
      </c>
      <c r="E54" s="15">
        <f t="shared" si="0"/>
        <v>32.092522861753629</v>
      </c>
      <c r="F54" s="16">
        <f>'[1]миграция НОЯБРЬ'!R151</f>
        <v>12624</v>
      </c>
      <c r="G54" s="36">
        <f t="shared" si="1"/>
        <v>67.907477138246364</v>
      </c>
      <c r="H54" s="43"/>
      <c r="I54" s="44"/>
      <c r="J54" s="45"/>
      <c r="K54" s="45"/>
      <c r="L54" s="42"/>
      <c r="M54" s="42"/>
      <c r="N54" s="42"/>
      <c r="O54" s="42"/>
      <c r="P54" s="42"/>
    </row>
    <row r="55" spans="1:16" s="8" customFormat="1" ht="22.5" customHeight="1" x14ac:dyDescent="0.35">
      <c r="A55" s="10" t="s">
        <v>56</v>
      </c>
      <c r="B55" s="10">
        <f>SUM(B56:B67)</f>
        <v>146153</v>
      </c>
      <c r="C55" s="10">
        <f>'[1]миграция НОЯБРЬ'!O156</f>
        <v>9832.645679527619</v>
      </c>
      <c r="D55" s="10">
        <f>SUM(D56:D67)</f>
        <v>21245</v>
      </c>
      <c r="E55" s="11">
        <f t="shared" si="0"/>
        <v>14.536136788160354</v>
      </c>
      <c r="F55" s="12">
        <f>SUM(F56:F67)</f>
        <v>124908</v>
      </c>
      <c r="G55" s="35">
        <f t="shared" si="1"/>
        <v>85.463863211839652</v>
      </c>
      <c r="H55" s="38"/>
      <c r="I55" s="39"/>
      <c r="J55" s="40"/>
      <c r="K55" s="40"/>
      <c r="L55" s="40"/>
      <c r="M55" s="40"/>
      <c r="N55" s="40"/>
      <c r="O55" s="40"/>
      <c r="P55" s="40"/>
    </row>
    <row r="56" spans="1:16" s="17" customFormat="1" ht="22.5" customHeight="1" x14ac:dyDescent="0.35">
      <c r="A56" s="19" t="s">
        <v>57</v>
      </c>
      <c r="B56" s="19">
        <f>'[1]миграция НОЯБРЬ'!O157</f>
        <v>14181</v>
      </c>
      <c r="C56" s="19">
        <f>'[1]миграция НОЯБРЬ'!O159</f>
        <v>10126.539877300613</v>
      </c>
      <c r="D56" s="14">
        <f>'[1]миграция НОЯБРЬ'!P157</f>
        <v>1443</v>
      </c>
      <c r="E56" s="15">
        <f t="shared" si="0"/>
        <v>10.175587053099218</v>
      </c>
      <c r="F56" s="16">
        <f>'[1]миграция НОЯБРЬ'!S157</f>
        <v>12738</v>
      </c>
      <c r="G56" s="36">
        <f t="shared" si="1"/>
        <v>89.824412946900779</v>
      </c>
      <c r="H56" s="38"/>
      <c r="I56" s="39"/>
      <c r="J56" s="40"/>
      <c r="K56" s="40"/>
      <c r="L56" s="41"/>
      <c r="M56" s="41"/>
      <c r="N56" s="41"/>
      <c r="O56" s="41"/>
      <c r="P56" s="41"/>
    </row>
    <row r="57" spans="1:16" s="17" customFormat="1" ht="22.5" customHeight="1" x14ac:dyDescent="0.35">
      <c r="A57" s="19" t="s">
        <v>58</v>
      </c>
      <c r="B57" s="19">
        <f>'[1]миграция НОЯБРЬ'!O160</f>
        <v>3459</v>
      </c>
      <c r="C57" s="19">
        <f>'[1]миграция НОЯБРЬ'!O162</f>
        <v>10523.078057241977</v>
      </c>
      <c r="D57" s="14">
        <f>'[1]миграция НОЯБРЬ'!Q160</f>
        <v>343</v>
      </c>
      <c r="E57" s="15">
        <f t="shared" si="0"/>
        <v>9.9161607400982934</v>
      </c>
      <c r="F57" s="16">
        <f>'[1]миграция НОЯБРЬ'!R160</f>
        <v>3116</v>
      </c>
      <c r="G57" s="36">
        <f t="shared" si="1"/>
        <v>90.083839259901708</v>
      </c>
      <c r="H57" s="38"/>
      <c r="I57" s="39"/>
      <c r="J57" s="40"/>
      <c r="K57" s="40"/>
      <c r="L57" s="41"/>
      <c r="M57" s="41"/>
      <c r="N57" s="41"/>
      <c r="O57" s="41"/>
      <c r="P57" s="41"/>
    </row>
    <row r="58" spans="1:16" s="26" customFormat="1" ht="22.5" customHeight="1" x14ac:dyDescent="0.35">
      <c r="A58" s="24" t="s">
        <v>59</v>
      </c>
      <c r="B58" s="19">
        <f>'[1]миграция НОЯБРЬ'!O163</f>
        <v>3357</v>
      </c>
      <c r="C58" s="19">
        <f>'[1]миграция НОЯБРЬ'!O165</f>
        <v>12571.135239797439</v>
      </c>
      <c r="D58" s="14">
        <f>'[1]миграция НОЯБРЬ'!Q163</f>
        <v>152</v>
      </c>
      <c r="E58" s="25">
        <f t="shared" si="0"/>
        <v>4.5278522490318736</v>
      </c>
      <c r="F58" s="25">
        <f>'[1]миграция НОЯБРЬ'!R163</f>
        <v>3205</v>
      </c>
      <c r="G58" s="36">
        <f t="shared" si="1"/>
        <v>95.472147750968134</v>
      </c>
      <c r="H58" s="47"/>
      <c r="I58" s="48"/>
      <c r="J58" s="49"/>
      <c r="K58" s="49"/>
      <c r="L58" s="50"/>
      <c r="M58" s="50"/>
      <c r="N58" s="50"/>
      <c r="O58" s="50"/>
      <c r="P58" s="50"/>
    </row>
    <row r="59" spans="1:16" s="26" customFormat="1" ht="22.5" customHeight="1" x14ac:dyDescent="0.35">
      <c r="A59" s="24" t="s">
        <v>60</v>
      </c>
      <c r="B59" s="19">
        <f>'[1]миграция НОЯБРЬ'!O166</f>
        <v>3407</v>
      </c>
      <c r="C59" s="19">
        <f>'[1]миграция НОЯБРЬ'!O168</f>
        <v>11169.754916348695</v>
      </c>
      <c r="D59" s="14">
        <f>'[1]миграция НОЯБРЬ'!Q166</f>
        <v>516</v>
      </c>
      <c r="E59" s="25">
        <f t="shared" si="0"/>
        <v>15.145289110654533</v>
      </c>
      <c r="F59" s="25">
        <f>'[1]миграция НОЯБРЬ'!R166</f>
        <v>2891</v>
      </c>
      <c r="G59" s="36">
        <f t="shared" si="1"/>
        <v>84.854710889345469</v>
      </c>
      <c r="H59" s="47"/>
      <c r="I59" s="48"/>
      <c r="J59" s="49"/>
      <c r="K59" s="49"/>
      <c r="L59" s="50"/>
      <c r="M59" s="50"/>
      <c r="N59" s="50"/>
      <c r="O59" s="50"/>
      <c r="P59" s="50"/>
    </row>
    <row r="60" spans="1:16" s="17" customFormat="1" ht="22.5" customHeight="1" x14ac:dyDescent="0.35">
      <c r="A60" s="19" t="s">
        <v>61</v>
      </c>
      <c r="B60" s="19">
        <f>'[1]миграция НОЯБРЬ'!O169</f>
        <v>13957</v>
      </c>
      <c r="C60" s="19">
        <f>'[1]миграция НОЯБРЬ'!O171</f>
        <v>9494.8040409830191</v>
      </c>
      <c r="D60" s="14">
        <f>'[1]миграция НОЯБРЬ'!Q169</f>
        <v>1605</v>
      </c>
      <c r="E60" s="15">
        <f t="shared" si="0"/>
        <v>11.499605932506986</v>
      </c>
      <c r="F60" s="16">
        <f>'[1]миграция НОЯБРЬ'!R169</f>
        <v>12352</v>
      </c>
      <c r="G60" s="36">
        <f t="shared" si="1"/>
        <v>88.500394067493019</v>
      </c>
      <c r="H60" s="38"/>
      <c r="I60" s="39"/>
      <c r="J60" s="40"/>
      <c r="K60" s="40"/>
      <c r="L60" s="41"/>
      <c r="M60" s="41"/>
      <c r="N60" s="41"/>
      <c r="O60" s="41"/>
      <c r="P60" s="41"/>
    </row>
    <row r="61" spans="1:16" s="18" customFormat="1" ht="22.5" customHeight="1" x14ac:dyDescent="0.35">
      <c r="A61" s="19" t="s">
        <v>62</v>
      </c>
      <c r="B61" s="19">
        <f>'[1]миграция НОЯБРЬ'!O172</f>
        <v>17495</v>
      </c>
      <c r="C61" s="19">
        <f>'[1]миграция НОЯБРЬ'!O174</f>
        <v>9525.9464989997141</v>
      </c>
      <c r="D61" s="14">
        <f>'[1]миграция НОЯБРЬ'!Q172</f>
        <v>3206</v>
      </c>
      <c r="E61" s="15">
        <f t="shared" si="0"/>
        <v>18.325235781651898</v>
      </c>
      <c r="F61" s="16">
        <f>'[1]миграция НОЯБРЬ'!R172</f>
        <v>14289</v>
      </c>
      <c r="G61" s="36">
        <f t="shared" si="1"/>
        <v>81.674764218348088</v>
      </c>
      <c r="H61" s="43"/>
      <c r="I61" s="44"/>
      <c r="J61" s="45"/>
      <c r="K61" s="45"/>
      <c r="L61" s="42"/>
      <c r="M61" s="42"/>
      <c r="N61" s="42"/>
      <c r="O61" s="42"/>
      <c r="P61" s="42"/>
    </row>
    <row r="62" spans="1:16" ht="22.5" customHeight="1" x14ac:dyDescent="0.35">
      <c r="A62" s="19" t="s">
        <v>63</v>
      </c>
      <c r="B62" s="19">
        <f>'[1]миграция НОЯБРЬ'!O175</f>
        <v>19166</v>
      </c>
      <c r="C62" s="19">
        <f>'[1]миграция НОЯБРЬ'!O177</f>
        <v>9378.833507252426</v>
      </c>
      <c r="D62" s="14">
        <f>'[1]миграция НОЯБРЬ'!Q175</f>
        <v>3550</v>
      </c>
      <c r="E62" s="15">
        <f t="shared" si="0"/>
        <v>18.522383387248251</v>
      </c>
      <c r="F62" s="16">
        <f>'[1]миграция НОЯБРЬ'!R175</f>
        <v>15616</v>
      </c>
      <c r="G62" s="36">
        <f t="shared" si="1"/>
        <v>81.477616612751746</v>
      </c>
      <c r="H62" s="38"/>
      <c r="I62" s="39"/>
      <c r="J62" s="40"/>
      <c r="K62" s="40"/>
    </row>
    <row r="63" spans="1:16" s="18" customFormat="1" ht="22.5" customHeight="1" x14ac:dyDescent="0.35">
      <c r="A63" s="19" t="s">
        <v>64</v>
      </c>
      <c r="B63" s="19">
        <f>'[1]миграция НОЯБРЬ'!O178</f>
        <v>19196</v>
      </c>
      <c r="C63" s="19">
        <f>'[1]миграция НОЯБРЬ'!O180</f>
        <v>9674.8454365492817</v>
      </c>
      <c r="D63" s="14">
        <f>'[1]миграция НОЯБРЬ'!Q178</f>
        <v>2570</v>
      </c>
      <c r="E63" s="15">
        <f t="shared" si="0"/>
        <v>13.388205876224212</v>
      </c>
      <c r="F63" s="16">
        <f>'[1]миграция НОЯБРЬ'!R178</f>
        <v>16626</v>
      </c>
      <c r="G63" s="36">
        <f t="shared" si="1"/>
        <v>86.61179412377578</v>
      </c>
      <c r="H63" s="43"/>
      <c r="I63" s="44"/>
      <c r="J63" s="45"/>
      <c r="K63" s="45"/>
      <c r="L63" s="42"/>
      <c r="M63" s="42"/>
      <c r="N63" s="42"/>
      <c r="O63" s="42"/>
      <c r="P63" s="42"/>
    </row>
    <row r="64" spans="1:16" s="17" customFormat="1" ht="22.5" customHeight="1" x14ac:dyDescent="0.35">
      <c r="A64" s="19" t="s">
        <v>65</v>
      </c>
      <c r="B64" s="19">
        <f>'[1]миграция НОЯБРЬ'!O181</f>
        <v>3766</v>
      </c>
      <c r="C64" s="19">
        <f>'[1]миграция НОЯБРЬ'!O183</f>
        <v>10854.051248008496</v>
      </c>
      <c r="D64" s="14">
        <f>'[1]миграция НОЯБРЬ'!Q181</f>
        <v>480</v>
      </c>
      <c r="E64" s="15">
        <f t="shared" si="0"/>
        <v>12.745618693574084</v>
      </c>
      <c r="F64" s="16">
        <f>'[1]миграция НОЯБРЬ'!R181</f>
        <v>3286</v>
      </c>
      <c r="G64" s="36">
        <f t="shared" si="1"/>
        <v>87.254381306425927</v>
      </c>
      <c r="H64" s="38"/>
      <c r="I64" s="39"/>
      <c r="J64" s="40"/>
      <c r="K64" s="40"/>
      <c r="L64" s="41"/>
      <c r="M64" s="41"/>
      <c r="N64" s="41"/>
      <c r="O64" s="41"/>
      <c r="P64" s="41"/>
    </row>
    <row r="65" spans="1:16" s="17" customFormat="1" ht="22.5" customHeight="1" x14ac:dyDescent="0.35">
      <c r="A65" s="19" t="s">
        <v>66</v>
      </c>
      <c r="B65" s="19">
        <f>'[1]миграция НОЯБРЬ'!O184</f>
        <v>13419</v>
      </c>
      <c r="C65" s="19">
        <f>'[1]миграция НОЯБРЬ'!O186</f>
        <v>9861.6264252179753</v>
      </c>
      <c r="D65" s="14">
        <f>'[1]миграция НОЯБРЬ'!Q184</f>
        <v>2342</v>
      </c>
      <c r="E65" s="15">
        <f t="shared" si="0"/>
        <v>17.452865340189284</v>
      </c>
      <c r="F65" s="16">
        <f>'[1]миграция НОЯБРЬ'!R184</f>
        <v>11077</v>
      </c>
      <c r="G65" s="36">
        <f t="shared" si="1"/>
        <v>82.547134659810723</v>
      </c>
      <c r="H65" s="38"/>
      <c r="I65" s="39"/>
      <c r="J65" s="40"/>
      <c r="K65" s="40"/>
      <c r="L65" s="41"/>
      <c r="M65" s="41"/>
      <c r="N65" s="41"/>
      <c r="O65" s="41"/>
      <c r="P65" s="41"/>
    </row>
    <row r="66" spans="1:16" s="17" customFormat="1" ht="22.5" customHeight="1" x14ac:dyDescent="0.35">
      <c r="A66" s="19" t="s">
        <v>67</v>
      </c>
      <c r="B66" s="19">
        <f>'[1]миграция НОЯБРЬ'!O187</f>
        <v>31032</v>
      </c>
      <c r="C66" s="19">
        <f>'[1]миграция НОЯБРЬ'!O189</f>
        <v>9643.6972480020631</v>
      </c>
      <c r="D66" s="14">
        <f>'[1]миграция НОЯБРЬ'!Q187</f>
        <v>4309</v>
      </c>
      <c r="E66" s="15">
        <f t="shared" si="0"/>
        <v>13.885666408868266</v>
      </c>
      <c r="F66" s="16">
        <f>'[1]миграция НОЯБРЬ'!R187</f>
        <v>26723</v>
      </c>
      <c r="G66" s="36">
        <f t="shared" si="1"/>
        <v>86.114333591131725</v>
      </c>
      <c r="H66" s="38"/>
      <c r="I66" s="39"/>
      <c r="J66" s="40"/>
      <c r="K66" s="40"/>
      <c r="L66" s="41"/>
      <c r="M66" s="41"/>
      <c r="N66" s="41"/>
      <c r="O66" s="41"/>
      <c r="P66" s="41"/>
    </row>
    <row r="67" spans="1:16" s="17" customFormat="1" ht="22.5" customHeight="1" x14ac:dyDescent="0.35">
      <c r="A67" s="19" t="s">
        <v>68</v>
      </c>
      <c r="B67" s="19">
        <f>'[1]миграция НОЯБРЬ'!O190</f>
        <v>3718</v>
      </c>
      <c r="C67" s="19">
        <f>'[1]миграция НОЯБРЬ'!O192</f>
        <v>10674.828940290479</v>
      </c>
      <c r="D67" s="14">
        <f>'[1]миграция НОЯБРЬ'!Q190</f>
        <v>729</v>
      </c>
      <c r="E67" s="15">
        <f t="shared" si="0"/>
        <v>19.607315761161914</v>
      </c>
      <c r="F67" s="16">
        <f>'[1]миграция НОЯБРЬ'!R190</f>
        <v>2989</v>
      </c>
      <c r="G67" s="36">
        <f t="shared" si="1"/>
        <v>80.392684238838086</v>
      </c>
      <c r="H67" s="38"/>
      <c r="I67" s="39"/>
      <c r="J67" s="40"/>
      <c r="K67" s="40"/>
      <c r="L67" s="41"/>
      <c r="M67" s="41"/>
      <c r="N67" s="41"/>
      <c r="O67" s="41"/>
      <c r="P67" s="41"/>
    </row>
    <row r="69" spans="1:16" ht="19.5" x14ac:dyDescent="0.3">
      <c r="A69" s="51"/>
      <c r="B69" s="51"/>
      <c r="C69" s="51"/>
      <c r="D69" s="27"/>
      <c r="E69" s="52"/>
      <c r="F69" s="52"/>
      <c r="G69" s="52"/>
    </row>
    <row r="70" spans="1:16" ht="23.25" x14ac:dyDescent="0.35">
      <c r="A70" s="53"/>
      <c r="B70" s="53"/>
      <c r="C70" s="53"/>
      <c r="D70" s="28"/>
      <c r="E70" s="54"/>
      <c r="F70" s="54"/>
      <c r="G70" s="54"/>
    </row>
  </sheetData>
  <autoFilter ref="A5:K67" xr:uid="{00000000-0009-0000-0000-000023000000}"/>
  <mergeCells count="11">
    <mergeCell ref="A69:C69"/>
    <mergeCell ref="E69:G69"/>
    <mergeCell ref="A70:C70"/>
    <mergeCell ref="E70:G70"/>
    <mergeCell ref="A1:G2"/>
    <mergeCell ref="A3:A5"/>
    <mergeCell ref="B3:B5"/>
    <mergeCell ref="C3:C5"/>
    <mergeCell ref="D3:G3"/>
    <mergeCell ref="D4:E4"/>
    <mergeCell ref="F4:G4"/>
  </mergeCells>
  <printOptions horizontalCentered="1"/>
  <pageMargins left="0.19685039370078741" right="0.19685039370078741" top="3.937007874015748E-2" bottom="0" header="0.11811023622047245" footer="0.11811023622047245"/>
  <pageSetup paperSize="9" scale="4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почта-банк НОЯБРЬ</vt:lpstr>
      <vt:lpstr>'почта-банк НОЯБРЬ'!Область_печати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2024-12-10T09:21:45Z</cp:lastPrinted>
  <dcterms:created xsi:type="dcterms:W3CDTF">2024-12-10T08:53:50Z</dcterms:created>
  <dcterms:modified xsi:type="dcterms:W3CDTF">2024-12-10T09:22:47Z</dcterms:modified>
</cp:coreProperties>
</file>