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СК кырг" sheetId="1" r:id="rId1"/>
    <sheet name="СР русс" sheetId="2" r:id="rId2"/>
  </sheets>
  <calcPr calcId="162913"/>
</workbook>
</file>

<file path=xl/calcChain.xml><?xml version="1.0" encoding="utf-8"?>
<calcChain xmlns="http://schemas.openxmlformats.org/spreadsheetml/2006/main">
  <c r="J54" i="2" l="1"/>
  <c r="E33" i="1" l="1"/>
  <c r="E35" i="1"/>
  <c r="E36" i="1"/>
  <c r="E37" i="1"/>
  <c r="E38" i="1"/>
  <c r="E34" i="1"/>
  <c r="J55" i="1"/>
  <c r="J56" i="1"/>
  <c r="J57" i="1"/>
  <c r="J58" i="1"/>
  <c r="J59" i="1"/>
  <c r="J60" i="1"/>
  <c r="J61" i="1"/>
  <c r="J62" i="1"/>
  <c r="J63" i="1"/>
  <c r="J64" i="1"/>
  <c r="J65" i="1"/>
  <c r="J66" i="1"/>
  <c r="J55" i="2"/>
  <c r="J56" i="2"/>
  <c r="J57" i="2"/>
  <c r="J58" i="2"/>
  <c r="J59" i="2"/>
  <c r="J60" i="2"/>
  <c r="J61" i="2"/>
  <c r="J62" i="2"/>
  <c r="J63" i="2"/>
  <c r="J64" i="2"/>
  <c r="J65" i="2"/>
  <c r="J66" i="2"/>
  <c r="E57" i="1" l="1"/>
  <c r="E56" i="2"/>
  <c r="E57" i="2"/>
  <c r="E58" i="2"/>
  <c r="E59" i="2"/>
  <c r="E60" i="2"/>
  <c r="E61" i="2"/>
  <c r="E62" i="2"/>
  <c r="E63" i="2"/>
  <c r="E64" i="2"/>
  <c r="E65" i="2"/>
  <c r="E66" i="2"/>
  <c r="E55" i="2"/>
  <c r="E50" i="2"/>
  <c r="E51" i="2"/>
  <c r="E52" i="2"/>
  <c r="E53" i="2"/>
  <c r="E49" i="2"/>
  <c r="E41" i="2"/>
  <c r="E42" i="2"/>
  <c r="E43" i="2"/>
  <c r="E44" i="2"/>
  <c r="E45" i="2"/>
  <c r="E46" i="2"/>
  <c r="E47" i="2"/>
  <c r="E40" i="2"/>
  <c r="E35" i="2"/>
  <c r="E36" i="2"/>
  <c r="E37" i="2"/>
  <c r="E38" i="2"/>
  <c r="E34" i="2"/>
  <c r="E27" i="2"/>
  <c r="E28" i="2"/>
  <c r="E29" i="2"/>
  <c r="E30" i="2"/>
  <c r="E31" i="2"/>
  <c r="E32" i="2"/>
  <c r="E26" i="2"/>
  <c r="E22" i="2"/>
  <c r="E23" i="2"/>
  <c r="E24" i="2"/>
  <c r="E21" i="2"/>
  <c r="E13" i="2"/>
  <c r="E14" i="2"/>
  <c r="E15" i="2"/>
  <c r="E16" i="2"/>
  <c r="E17" i="2"/>
  <c r="E18" i="2"/>
  <c r="E19" i="2"/>
  <c r="E12" i="2"/>
  <c r="E8" i="2"/>
  <c r="E9" i="2"/>
  <c r="E10" i="2"/>
  <c r="E7" i="2"/>
  <c r="D54" i="2"/>
  <c r="E54" i="2"/>
  <c r="F54" i="2"/>
  <c r="G54" i="2"/>
  <c r="H54" i="2"/>
  <c r="I54" i="2"/>
  <c r="K54" i="2"/>
  <c r="K33" i="2" l="1"/>
  <c r="K33" i="1"/>
  <c r="J38" i="1" l="1"/>
  <c r="E41" i="1"/>
  <c r="J38" i="2"/>
  <c r="E48" i="2" l="1"/>
  <c r="E25" i="2"/>
  <c r="E6" i="2"/>
  <c r="E39" i="2"/>
  <c r="E33" i="2"/>
  <c r="E20" i="2"/>
  <c r="E11" i="2"/>
  <c r="E14" i="1"/>
  <c r="C54" i="2" l="1"/>
  <c r="K48" i="2"/>
  <c r="I48" i="2"/>
  <c r="H48" i="2"/>
  <c r="G48" i="2"/>
  <c r="F48" i="2"/>
  <c r="D48" i="2"/>
  <c r="C48" i="2"/>
  <c r="K39" i="2"/>
  <c r="I39" i="2"/>
  <c r="H39" i="2"/>
  <c r="G39" i="2"/>
  <c r="F39" i="2"/>
  <c r="D39" i="2"/>
  <c r="C39" i="2"/>
  <c r="I33" i="2"/>
  <c r="H33" i="2"/>
  <c r="G33" i="2"/>
  <c r="F33" i="2"/>
  <c r="D33" i="2"/>
  <c r="C33" i="2"/>
  <c r="K25" i="2"/>
  <c r="I25" i="2"/>
  <c r="H25" i="2"/>
  <c r="G25" i="2"/>
  <c r="F25" i="2"/>
  <c r="D25" i="2"/>
  <c r="C25" i="2"/>
  <c r="K20" i="2"/>
  <c r="I20" i="2"/>
  <c r="H20" i="2"/>
  <c r="G20" i="2"/>
  <c r="F20" i="2"/>
  <c r="D20" i="2"/>
  <c r="C20" i="2"/>
  <c r="K11" i="2"/>
  <c r="I11" i="2"/>
  <c r="H11" i="2"/>
  <c r="G11" i="2"/>
  <c r="F11" i="2"/>
  <c r="D11" i="2"/>
  <c r="C11" i="2"/>
  <c r="C6" i="2"/>
  <c r="D6" i="2"/>
  <c r="F6" i="2"/>
  <c r="G6" i="2"/>
  <c r="H6" i="2"/>
  <c r="I6" i="2"/>
  <c r="K6" i="2"/>
  <c r="E23" i="1" l="1"/>
  <c r="E62" i="1" l="1"/>
  <c r="E65" i="1" l="1"/>
  <c r="K5" i="2" l="1"/>
  <c r="I5" i="2"/>
  <c r="G5" i="2"/>
  <c r="F5" i="2"/>
  <c r="D5" i="2"/>
  <c r="C5" i="2"/>
  <c r="H5" i="2"/>
  <c r="E66" i="1" l="1"/>
  <c r="E64" i="1"/>
  <c r="E63" i="1"/>
  <c r="E61" i="1"/>
  <c r="E60" i="1"/>
  <c r="E59" i="1"/>
  <c r="E58" i="1"/>
  <c r="E56" i="1"/>
  <c r="E55" i="1"/>
  <c r="K54" i="1"/>
  <c r="I54" i="1"/>
  <c r="H54" i="1"/>
  <c r="G54" i="1"/>
  <c r="F54" i="1"/>
  <c r="D54" i="1"/>
  <c r="C54" i="1"/>
  <c r="E53" i="1"/>
  <c r="J53" i="1" s="1"/>
  <c r="E52" i="1"/>
  <c r="J52" i="1" s="1"/>
  <c r="E51" i="1"/>
  <c r="J51" i="1" s="1"/>
  <c r="E50" i="1"/>
  <c r="J50" i="1" s="1"/>
  <c r="E49" i="1"/>
  <c r="J49" i="1" s="1"/>
  <c r="K48" i="1"/>
  <c r="I48" i="1"/>
  <c r="H48" i="1"/>
  <c r="G48" i="1"/>
  <c r="F48" i="1"/>
  <c r="D48" i="1"/>
  <c r="C48" i="1"/>
  <c r="E47" i="1"/>
  <c r="J47" i="1" s="1"/>
  <c r="E46" i="1"/>
  <c r="J46" i="1" s="1"/>
  <c r="E45" i="1"/>
  <c r="J45" i="1" s="1"/>
  <c r="E44" i="1"/>
  <c r="J44" i="1" s="1"/>
  <c r="E43" i="1"/>
  <c r="J43" i="1" s="1"/>
  <c r="E42" i="1"/>
  <c r="J42" i="1" s="1"/>
  <c r="J41" i="1"/>
  <c r="E40" i="1"/>
  <c r="J40" i="1" s="1"/>
  <c r="K39" i="1"/>
  <c r="I39" i="1"/>
  <c r="H39" i="1"/>
  <c r="G39" i="1"/>
  <c r="F39" i="1"/>
  <c r="D39" i="1"/>
  <c r="C39" i="1"/>
  <c r="J37" i="1"/>
  <c r="J36" i="1"/>
  <c r="J35" i="1"/>
  <c r="J34" i="1"/>
  <c r="I33" i="1"/>
  <c r="H33" i="1"/>
  <c r="G33" i="1"/>
  <c r="F33" i="1"/>
  <c r="D33" i="1"/>
  <c r="C33" i="1"/>
  <c r="E32" i="1"/>
  <c r="J32" i="1" s="1"/>
  <c r="E31" i="1"/>
  <c r="J31" i="1" s="1"/>
  <c r="E30" i="1"/>
  <c r="J30" i="1" s="1"/>
  <c r="E29" i="1"/>
  <c r="J29" i="1" s="1"/>
  <c r="E28" i="1"/>
  <c r="J28" i="1" s="1"/>
  <c r="E27" i="1"/>
  <c r="J27" i="1" s="1"/>
  <c r="E26" i="1"/>
  <c r="J26" i="1" s="1"/>
  <c r="K25" i="1"/>
  <c r="I25" i="1"/>
  <c r="H25" i="1"/>
  <c r="G25" i="1"/>
  <c r="F25" i="1"/>
  <c r="D25" i="1"/>
  <c r="C25" i="1"/>
  <c r="E24" i="1"/>
  <c r="J24" i="1" s="1"/>
  <c r="J23" i="1"/>
  <c r="E22" i="1"/>
  <c r="J22" i="1" s="1"/>
  <c r="E21" i="1"/>
  <c r="J21" i="1" s="1"/>
  <c r="K20" i="1"/>
  <c r="I20" i="1"/>
  <c r="H20" i="1"/>
  <c r="G20" i="1"/>
  <c r="F20" i="1"/>
  <c r="D20" i="1"/>
  <c r="C20" i="1"/>
  <c r="E19" i="1"/>
  <c r="J19" i="1" s="1"/>
  <c r="E18" i="1"/>
  <c r="J18" i="1" s="1"/>
  <c r="E17" i="1"/>
  <c r="J17" i="1" s="1"/>
  <c r="E16" i="1"/>
  <c r="J16" i="1" s="1"/>
  <c r="E15" i="1"/>
  <c r="J15" i="1" s="1"/>
  <c r="J14" i="1"/>
  <c r="E13" i="1"/>
  <c r="J13" i="1" s="1"/>
  <c r="E12" i="1"/>
  <c r="J12" i="1" s="1"/>
  <c r="K11" i="1"/>
  <c r="I11" i="1"/>
  <c r="H11" i="1"/>
  <c r="G11" i="1"/>
  <c r="F11" i="1"/>
  <c r="D11" i="1"/>
  <c r="C11" i="1"/>
  <c r="E10" i="1"/>
  <c r="J10" i="1" s="1"/>
  <c r="E9" i="1"/>
  <c r="J9" i="1" s="1"/>
  <c r="E8" i="1"/>
  <c r="J8" i="1" s="1"/>
  <c r="E7" i="1"/>
  <c r="J7" i="1" s="1"/>
  <c r="K6" i="1"/>
  <c r="I6" i="1"/>
  <c r="H6" i="1"/>
  <c r="G6" i="1"/>
  <c r="F6" i="1"/>
  <c r="D6" i="1"/>
  <c r="C6" i="1"/>
  <c r="E39" i="1" l="1"/>
  <c r="J39" i="1" s="1"/>
  <c r="C5" i="1"/>
  <c r="J33" i="1"/>
  <c r="E6" i="1"/>
  <c r="J6" i="1" s="1"/>
  <c r="H5" i="1"/>
  <c r="E54" i="1"/>
  <c r="J54" i="1" s="1"/>
  <c r="D5" i="1"/>
  <c r="G5" i="1"/>
  <c r="K5" i="1"/>
  <c r="I5" i="1"/>
  <c r="E20" i="1"/>
  <c r="J20" i="1" s="1"/>
  <c r="F5" i="1"/>
  <c r="E11" i="1"/>
  <c r="J11" i="1" s="1"/>
  <c r="E25" i="1"/>
  <c r="J25" i="1" s="1"/>
  <c r="E48" i="1"/>
  <c r="J48" i="1" s="1"/>
  <c r="E5" i="1" l="1"/>
  <c r="J5" i="1" s="1"/>
  <c r="K67" i="2" l="1"/>
  <c r="I67" i="2"/>
  <c r="H67" i="2"/>
  <c r="F67" i="2"/>
  <c r="D67" i="2"/>
  <c r="L6" i="2"/>
  <c r="C67" i="2" l="1"/>
  <c r="G67" i="2"/>
  <c r="E67" i="2" s="1"/>
  <c r="C67" i="1" l="1"/>
  <c r="G67" i="1" l="1"/>
  <c r="D67" i="1"/>
  <c r="K67" i="1"/>
  <c r="H67" i="1"/>
  <c r="F67" i="1"/>
  <c r="I67" i="1"/>
  <c r="L54" i="2"/>
  <c r="L48" i="2"/>
  <c r="L39" i="2"/>
  <c r="L33" i="2"/>
  <c r="L25" i="2"/>
  <c r="L20" i="2"/>
  <c r="L11" i="2"/>
  <c r="L54" i="1"/>
  <c r="L48" i="1"/>
  <c r="L39" i="1"/>
  <c r="L33" i="1"/>
  <c r="L25" i="1"/>
  <c r="L20" i="1"/>
  <c r="L11" i="1"/>
  <c r="L6" i="1"/>
  <c r="L67" i="1" l="1"/>
  <c r="L67" i="2"/>
  <c r="E67" i="1"/>
  <c r="J67" i="1" s="1"/>
  <c r="J9" i="2"/>
  <c r="J18" i="2"/>
  <c r="J19" i="2"/>
  <c r="J20" i="2"/>
  <c r="J22" i="2"/>
  <c r="J48" i="2"/>
  <c r="J30" i="2"/>
  <c r="J24" i="2"/>
  <c r="J50" i="2"/>
  <c r="J42" i="2"/>
  <c r="J34" i="2"/>
  <c r="J26" i="2"/>
  <c r="J10" i="2"/>
  <c r="J17" i="2"/>
  <c r="J27" i="2"/>
  <c r="J28" i="2"/>
  <c r="J46" i="2"/>
  <c r="J40" i="2"/>
  <c r="J49" i="2"/>
  <c r="J41" i="2"/>
  <c r="J33" i="2"/>
  <c r="J25" i="2"/>
  <c r="J35" i="2"/>
  <c r="J44" i="2"/>
  <c r="J36" i="2"/>
  <c r="J7" i="2"/>
  <c r="J32" i="2"/>
  <c r="J16" i="2"/>
  <c r="J8" i="2"/>
  <c r="J43" i="2"/>
  <c r="J52" i="2"/>
  <c r="J15" i="2"/>
  <c r="J23" i="2"/>
  <c r="J47" i="2"/>
  <c r="J39" i="2"/>
  <c r="J31" i="2"/>
  <c r="J51" i="2"/>
  <c r="J13" i="2"/>
  <c r="J21" i="2"/>
  <c r="J6" i="2"/>
  <c r="J29" i="2"/>
  <c r="J45" i="2"/>
  <c r="E5" i="2"/>
  <c r="J5" i="2" s="1"/>
  <c r="J37" i="2"/>
  <c r="J14" i="2"/>
  <c r="J53" i="2"/>
  <c r="J11" i="2"/>
  <c r="J67" i="2"/>
  <c r="J12" i="2"/>
</calcChain>
</file>

<file path=xl/sharedStrings.xml><?xml version="1.0" encoding="utf-8"?>
<sst xmlns="http://schemas.openxmlformats.org/spreadsheetml/2006/main" count="183" uniqueCount="161">
  <si>
    <t>№</t>
  </si>
  <si>
    <t xml:space="preserve">Мекеменин аталышы </t>
  </si>
  <si>
    <t>Социалдык кызматкерлердин  саны</t>
  </si>
  <si>
    <t xml:space="preserve">Үйүндө кызмат алуучулардын жалпы саны </t>
  </si>
  <si>
    <t>Алардын ичинде</t>
  </si>
  <si>
    <t xml:space="preserve">Бир социалдык кызматкерге туура келгендер </t>
  </si>
  <si>
    <t>Каттоодон чыгарылгандар жана каза болгон кардарлардын саны</t>
  </si>
  <si>
    <t xml:space="preserve"> штат боюнча</t>
  </si>
  <si>
    <t>факт боюнча</t>
  </si>
  <si>
    <t xml:space="preserve">Жалгыз бой карыялар </t>
  </si>
  <si>
    <t>ДМЧА</t>
  </si>
  <si>
    <t>Бир үй бүлөдөгү  жубайлар</t>
  </si>
  <si>
    <t xml:space="preserve">Турумуштук оор кырдалга  кабылган үй бүлөлөр </t>
  </si>
  <si>
    <t xml:space="preserve"> Бишкек шаары</t>
  </si>
  <si>
    <t>Свердлов району</t>
  </si>
  <si>
    <t>Октябрь району</t>
  </si>
  <si>
    <t>Биринчи май району</t>
  </si>
  <si>
    <t>Ленин району</t>
  </si>
  <si>
    <t xml:space="preserve"> </t>
  </si>
  <si>
    <t>Чүй облусу</t>
  </si>
  <si>
    <t>Чүй  РАЭСКМБ</t>
  </si>
  <si>
    <t>Аламудун РЭСКМБ</t>
  </si>
  <si>
    <t>Жайыл РЭСКМБ</t>
  </si>
  <si>
    <t>Ысык-Ата РЭСКМБ</t>
  </si>
  <si>
    <t xml:space="preserve">   </t>
  </si>
  <si>
    <t>Кемин РЭСКМБ</t>
  </si>
  <si>
    <t>Москва РЭСКМБ</t>
  </si>
  <si>
    <t>Панфилов РЭСКМБ</t>
  </si>
  <si>
    <t>Сокулук РЭСКМБ</t>
  </si>
  <si>
    <t>Талас облусу</t>
  </si>
  <si>
    <t>Талас РАЭСКМБ</t>
  </si>
  <si>
    <t xml:space="preserve">  </t>
  </si>
  <si>
    <t>Бакай-Ата РЭСКМБ</t>
  </si>
  <si>
    <t>Айтматов РЭСКМБ</t>
  </si>
  <si>
    <t>Манас РЭСКМБ</t>
  </si>
  <si>
    <t>Ысык-Көл облусу</t>
  </si>
  <si>
    <t>Каракол ШЭСКМБ</t>
  </si>
  <si>
    <t>Балыкчы ШЭСКМБ</t>
  </si>
  <si>
    <t>Ак-Суу РЭСКМБ</t>
  </si>
  <si>
    <t xml:space="preserve">Ысык-Көл РЭСКМБ  </t>
  </si>
  <si>
    <t>Түп РЭСКМБ</t>
  </si>
  <si>
    <t>Жети-Өгүз РЭСКМБ</t>
  </si>
  <si>
    <t>Тоң РЭСКМБ</t>
  </si>
  <si>
    <t>Нарын облусу</t>
  </si>
  <si>
    <t>Нарын РЭСКМБ</t>
  </si>
  <si>
    <t>Кочкор РЭСКМБ</t>
  </si>
  <si>
    <t>Ак-Талаа РЭСКМБ</t>
  </si>
  <si>
    <t>Жумгал РЭСКМБ</t>
  </si>
  <si>
    <t>Ат-Башы РЭСКМБ</t>
  </si>
  <si>
    <t>Ош облусу</t>
  </si>
  <si>
    <t>Ош ШЭСКМБ</t>
  </si>
  <si>
    <t>Кара-Суу РЭСКМБ</t>
  </si>
  <si>
    <t>Өзгөн РЭСКМБ</t>
  </si>
  <si>
    <t xml:space="preserve">Ноокат РЭСКМБ </t>
  </si>
  <si>
    <t>Кара-Кулжа РЭСКМБ</t>
  </si>
  <si>
    <t>Араван РЭСКМБ</t>
  </si>
  <si>
    <t>Алай РЭСКМБ</t>
  </si>
  <si>
    <t>Чоң-Алай РЭСКМБ</t>
  </si>
  <si>
    <t>Баткен облусу</t>
  </si>
  <si>
    <t>Сүлүктү ШЭСКМБ</t>
  </si>
  <si>
    <t>Кадамжай РЭСКМБ</t>
  </si>
  <si>
    <t>Лейлек РЭСКМБ</t>
  </si>
  <si>
    <t>Баткен РЭСКМБ</t>
  </si>
  <si>
    <t>Кызыл-Кыя ШЭСКМБ</t>
  </si>
  <si>
    <t xml:space="preserve">    </t>
  </si>
  <si>
    <t>Жалал-Абад облусу</t>
  </si>
  <si>
    <t>Токтогул РЭСКМБ</t>
  </si>
  <si>
    <t>Чаткал РЭСКМБ</t>
  </si>
  <si>
    <t>Базар-Коргон РЭСКМБ</t>
  </si>
  <si>
    <t>Сузак РАЭСКМБ</t>
  </si>
  <si>
    <t>Ноокен РЭСКМБ</t>
  </si>
  <si>
    <t>Ала-Бука РЭСКМБ</t>
  </si>
  <si>
    <t>Аксы РЭСКМБ</t>
  </si>
  <si>
    <t>Кара-Көл ШЭСКМБ</t>
  </si>
  <si>
    <t>Жалал-Абад ШЭСКМБ</t>
  </si>
  <si>
    <t>Майлуу-Суу ШЭСКМБ</t>
  </si>
  <si>
    <t>Тогуз-Торо РЭСКМБ</t>
  </si>
  <si>
    <t>Таш-Көмүр ШЭСКМБ</t>
  </si>
  <si>
    <t>Итого</t>
  </si>
  <si>
    <t>Наименование учреждений</t>
  </si>
  <si>
    <t>Численность СР</t>
  </si>
  <si>
    <t>Численность клиентов</t>
  </si>
  <si>
    <t>Из них</t>
  </si>
  <si>
    <t>Численность клиентов на одного соц.работника</t>
  </si>
  <si>
    <t>Численность выбывших и умерших клиентов</t>
  </si>
  <si>
    <t>Примечание</t>
  </si>
  <si>
    <t>По штату</t>
  </si>
  <si>
    <t>Фактически</t>
  </si>
  <si>
    <t xml:space="preserve">Одинокие и прест. </t>
  </si>
  <si>
    <t xml:space="preserve">ЛОВЗ </t>
  </si>
  <si>
    <t>Супружеские пары</t>
  </si>
  <si>
    <t>ТЖС</t>
  </si>
  <si>
    <t>г. Бишкек</t>
  </si>
  <si>
    <t xml:space="preserve">Свердловск. р-н </t>
  </si>
  <si>
    <t>Октябр. р-н</t>
  </si>
  <si>
    <t>Первомайск. р-н</t>
  </si>
  <si>
    <t>Ленинск. р-н</t>
  </si>
  <si>
    <t xml:space="preserve">Чуйская область </t>
  </si>
  <si>
    <t>Чуйское  МУТСР</t>
  </si>
  <si>
    <t>Аламед. РУСР</t>
  </si>
  <si>
    <t>Жайылский РУСР</t>
  </si>
  <si>
    <t>Ысык-Ата РУСР</t>
  </si>
  <si>
    <t>Кеминское РУСР</t>
  </si>
  <si>
    <t>Моск. РУСР</t>
  </si>
  <si>
    <t>Панфилов.РУСР</t>
  </si>
  <si>
    <t>Сокулукск. РУСР</t>
  </si>
  <si>
    <t xml:space="preserve">Таласская область </t>
  </si>
  <si>
    <t xml:space="preserve">Таласское МУСР  </t>
  </si>
  <si>
    <t>Бакай-Ата РУСР</t>
  </si>
  <si>
    <t>Айтматов РУСР</t>
  </si>
  <si>
    <t>Манасский РУСР</t>
  </si>
  <si>
    <t>Ысыккульская обл.</t>
  </si>
  <si>
    <t>Каракол ГУСР</t>
  </si>
  <si>
    <t>Балыкчы ГУСР</t>
  </si>
  <si>
    <t>Аксуйский РУСР</t>
  </si>
  <si>
    <t xml:space="preserve">Ысык-Коль. РУСР  </t>
  </si>
  <si>
    <t>Тюпский РУСР</t>
  </si>
  <si>
    <t>Жети-Огуз. РУСР</t>
  </si>
  <si>
    <t>Тонский РУСР</t>
  </si>
  <si>
    <t xml:space="preserve"> Нарынская обл.</t>
  </si>
  <si>
    <t>Нарынский МУСР</t>
  </si>
  <si>
    <t>Кочкор. РУСР</t>
  </si>
  <si>
    <t>Ак-Талаа РУСР</t>
  </si>
  <si>
    <t>Жумгал РУСР</t>
  </si>
  <si>
    <t>Ат-Башы РУСР</t>
  </si>
  <si>
    <t>Ошская область</t>
  </si>
  <si>
    <t>Ошское ГУСР</t>
  </si>
  <si>
    <t>Карасуу РУСР</t>
  </si>
  <si>
    <t>Узгенское МУСР</t>
  </si>
  <si>
    <t xml:space="preserve">Ноокатское РУСР </t>
  </si>
  <si>
    <t>Кара-Кулжа РУСР</t>
  </si>
  <si>
    <t>Араванское РУСР</t>
  </si>
  <si>
    <t>Алайское РУСР</t>
  </si>
  <si>
    <t>Чон-Алай РУСР</t>
  </si>
  <si>
    <t>Баткенская область</t>
  </si>
  <si>
    <t>Сулюкта  ГУСР</t>
  </si>
  <si>
    <t>Кадамжай РУСР</t>
  </si>
  <si>
    <t>Лейлекское РУСР</t>
  </si>
  <si>
    <t xml:space="preserve"> Баткенское МУСР</t>
  </si>
  <si>
    <t xml:space="preserve"> Кызыл-Кия ГУСР</t>
  </si>
  <si>
    <t>Ж-Абадская обл.</t>
  </si>
  <si>
    <t>Токтогул РУСР</t>
  </si>
  <si>
    <t>Чаткал РУСР</t>
  </si>
  <si>
    <t>Базар-Коргон</t>
  </si>
  <si>
    <t>Сузакское МУТСР</t>
  </si>
  <si>
    <t>Ноокен РУСР</t>
  </si>
  <si>
    <t>Алабука РУСР</t>
  </si>
  <si>
    <t>Аксыйское РУСР</t>
  </si>
  <si>
    <t>Кара-Куль ГУСР</t>
  </si>
  <si>
    <t>Жалал-Абад ГУСР</t>
  </si>
  <si>
    <t>Майлуу-Суу ГУСР</t>
  </si>
  <si>
    <t>Тогуз-Торо РУСР</t>
  </si>
  <si>
    <t>Таш-Кумыр ГУСР</t>
  </si>
  <si>
    <t>жыйынтыгы</t>
  </si>
  <si>
    <t>Жалпы</t>
  </si>
  <si>
    <t>0</t>
  </si>
  <si>
    <t>2</t>
  </si>
  <si>
    <t xml:space="preserve">Социалдык кызматкерлердин саны жана үйүндө тейлөөгө алынган кызмат алуучулардын саны жөнүндө 2025-жылдын 1-февралына карата маалыматы </t>
  </si>
  <si>
    <t>Сведения о численности социальных работников и качественном составе получателей услуг, принятых на обслуживание на дому по состоянию на 01.02.2025 г.</t>
  </si>
  <si>
    <t>4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</si>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</sst>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Fill="1"/>
    <xf numFmtId="0" fontId="4" fillId="2" borderId="0" xfId="0" applyFont="1" applyFill="1"/>
    <xf numFmtId="0" fontId="5" fillId="0" borderId="0" xfId="0" applyFont="1"/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 wrapText="1"/>
    </xf>
    <xf numFmtId="1" fontId="6" fillId="2" borderId="1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1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1" fontId="7" fillId="3" borderId="4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1" fontId="6" fillId="2" borderId="20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49" fontId="7" fillId="5" borderId="20" xfId="0" applyNumberFormat="1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1" fontId="1" fillId="0" borderId="0" xfId="0" applyNumberFormat="1" applyFont="1"/>
    <xf numFmtId="1" fontId="7" fillId="2" borderId="2" xfId="0" applyNumberFormat="1" applyFont="1" applyFill="1" applyBorder="1" applyAlignment="1">
      <alignment horizontal="center" vertical="center" wrapText="1"/>
    </xf>
    <xf numFmtId="1" fontId="7" fillId="7" borderId="2" xfId="0" applyNumberFormat="1" applyFont="1" applyFill="1" applyBorder="1" applyAlignment="1">
      <alignment horizontal="center" vertical="center" wrapText="1"/>
    </xf>
    <xf numFmtId="49" fontId="7" fillId="7" borderId="2" xfId="0" applyNumberFormat="1" applyFont="1" applyFill="1" applyBorder="1" applyAlignment="1">
      <alignment horizontal="center" vertical="center"/>
    </xf>
    <xf numFmtId="1" fontId="7" fillId="5" borderId="2" xfId="0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/>
    </xf>
    <xf numFmtId="1" fontId="7" fillId="6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1" fontId="7" fillId="2" borderId="22" xfId="0" applyNumberFormat="1" applyFont="1" applyFill="1" applyBorder="1" applyAlignment="1">
      <alignment horizontal="center" vertical="center" wrapText="1"/>
    </xf>
    <xf numFmtId="1" fontId="6" fillId="2" borderId="2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tabSelected="1" zoomScaleNormal="100" workbookViewId="0">
      <pane ySplit="3" topLeftCell="A4" activePane="bottomLeft" state="frozen"/>
      <selection pane="bottomLeft" activeCell="I61" sqref="I61"/>
    </sheetView>
  </sheetViews>
  <sheetFormatPr defaultColWidth="9.140625" defaultRowHeight="15" x14ac:dyDescent="0.25"/>
  <cols>
    <col min="1" max="1" width="3.85546875" style="1" customWidth="1"/>
    <col min="2" max="2" width="24.140625" style="1" customWidth="1"/>
    <col min="3" max="4" width="9.7109375" style="1" customWidth="1"/>
    <col min="5" max="5" width="16.42578125" style="1" customWidth="1"/>
    <col min="6" max="6" width="12.140625" style="1" customWidth="1"/>
    <col min="7" max="7" width="8.28515625" style="1" customWidth="1"/>
    <col min="8" max="8" width="12" style="1" customWidth="1"/>
    <col min="9" max="9" width="17.140625" style="1" customWidth="1"/>
    <col min="10" max="10" width="14.85546875" style="1" customWidth="1"/>
    <col min="11" max="11" width="17.140625" style="1" customWidth="1"/>
    <col min="12" max="12" width="4.42578125" style="1" hidden="1" customWidth="1"/>
    <col min="13" max="16384" width="9.140625" style="1"/>
  </cols>
  <sheetData>
    <row r="1" spans="1:12" ht="42.75" customHeight="1" thickBot="1" x14ac:dyDescent="0.3">
      <c r="A1" s="80" t="s">
        <v>157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51" customHeight="1" x14ac:dyDescent="0.25">
      <c r="A2" s="83" t="s">
        <v>0</v>
      </c>
      <c r="B2" s="84" t="s">
        <v>1</v>
      </c>
      <c r="C2" s="84" t="s">
        <v>2</v>
      </c>
      <c r="D2" s="84"/>
      <c r="E2" s="85" t="s">
        <v>3</v>
      </c>
      <c r="F2" s="84" t="s">
        <v>4</v>
      </c>
      <c r="G2" s="84"/>
      <c r="H2" s="84"/>
      <c r="I2" s="84"/>
      <c r="J2" s="85" t="s">
        <v>5</v>
      </c>
      <c r="K2" s="87" t="s">
        <v>6</v>
      </c>
      <c r="L2" s="17"/>
    </row>
    <row r="3" spans="1:12" ht="66.75" customHeight="1" x14ac:dyDescent="0.25">
      <c r="A3" s="76"/>
      <c r="B3" s="77"/>
      <c r="C3" s="48" t="s">
        <v>7</v>
      </c>
      <c r="D3" s="48" t="s">
        <v>8</v>
      </c>
      <c r="E3" s="86"/>
      <c r="F3" s="48" t="s">
        <v>9</v>
      </c>
      <c r="G3" s="48" t="s">
        <v>10</v>
      </c>
      <c r="H3" s="48" t="s">
        <v>11</v>
      </c>
      <c r="I3" s="48" t="s">
        <v>12</v>
      </c>
      <c r="J3" s="86"/>
      <c r="K3" s="88"/>
      <c r="L3" s="18"/>
    </row>
    <row r="4" spans="1:12" ht="13.5" customHeight="1" x14ac:dyDescent="0.25">
      <c r="A4" s="40">
        <v>1</v>
      </c>
      <c r="B4" s="39">
        <v>2</v>
      </c>
      <c r="C4" s="39">
        <v>3</v>
      </c>
      <c r="D4" s="39">
        <v>4</v>
      </c>
      <c r="E4" s="39">
        <v>5</v>
      </c>
      <c r="F4" s="39">
        <v>6</v>
      </c>
      <c r="G4" s="39">
        <v>7</v>
      </c>
      <c r="H4" s="39">
        <v>8</v>
      </c>
      <c r="I4" s="39">
        <v>9</v>
      </c>
      <c r="J4" s="39">
        <v>10</v>
      </c>
      <c r="K4" s="41">
        <v>11</v>
      </c>
      <c r="L4" s="19">
        <v>11</v>
      </c>
    </row>
    <row r="5" spans="1:12" ht="18" customHeight="1" x14ac:dyDescent="0.25">
      <c r="A5" s="89" t="s">
        <v>154</v>
      </c>
      <c r="B5" s="90"/>
      <c r="C5" s="49">
        <f>C6+C11+C20+C25+C33+C39+C48+C54</f>
        <v>939</v>
      </c>
      <c r="D5" s="49">
        <f t="shared" ref="D5:K5" si="0">D6+D11+D20+D25+D33+D39+D48+D54</f>
        <v>879</v>
      </c>
      <c r="E5" s="62">
        <f>E6+E11+E20+E25+E33+E39+E48+E54</f>
        <v>8887</v>
      </c>
      <c r="F5" s="49">
        <f t="shared" si="0"/>
        <v>3508</v>
      </c>
      <c r="G5" s="49">
        <f t="shared" si="0"/>
        <v>2199</v>
      </c>
      <c r="H5" s="49">
        <f t="shared" si="0"/>
        <v>370</v>
      </c>
      <c r="I5" s="49">
        <f t="shared" si="0"/>
        <v>2810</v>
      </c>
      <c r="J5" s="63">
        <f>E5/D5</f>
        <v>10.110352673492605</v>
      </c>
      <c r="K5" s="50">
        <f t="shared" si="0"/>
        <v>43</v>
      </c>
      <c r="L5" s="19"/>
    </row>
    <row r="6" spans="1:12" s="2" customFormat="1" ht="18" customHeight="1" x14ac:dyDescent="0.25">
      <c r="A6" s="91" t="s">
        <v>13</v>
      </c>
      <c r="B6" s="92"/>
      <c r="C6" s="48">
        <f>SUM(C7:C10)</f>
        <v>84</v>
      </c>
      <c r="D6" s="48">
        <f t="shared" ref="D6" si="1">SUM(D7:D10)</f>
        <v>73</v>
      </c>
      <c r="E6" s="55">
        <f>SUM(E7:E10)</f>
        <v>1191</v>
      </c>
      <c r="F6" s="48">
        <f>SUM(F7:F10)</f>
        <v>328</v>
      </c>
      <c r="G6" s="48">
        <f t="shared" ref="G6:I6" si="2">SUM(G7:G10)</f>
        <v>150</v>
      </c>
      <c r="H6" s="48">
        <f t="shared" si="2"/>
        <v>46</v>
      </c>
      <c r="I6" s="48">
        <f t="shared" si="2"/>
        <v>667</v>
      </c>
      <c r="J6" s="59">
        <f>E6/D6</f>
        <v>16.315068493150687</v>
      </c>
      <c r="K6" s="51">
        <f>K10+K9+K8+K7</f>
        <v>7</v>
      </c>
      <c r="L6" s="20">
        <f t="shared" ref="L6" si="3">SUM(L7:L10)</f>
        <v>0</v>
      </c>
    </row>
    <row r="7" spans="1:12" ht="18" customHeight="1" x14ac:dyDescent="0.25">
      <c r="A7" s="38">
        <v>1</v>
      </c>
      <c r="B7" s="65" t="s">
        <v>14</v>
      </c>
      <c r="C7" s="14">
        <v>21</v>
      </c>
      <c r="D7" s="15">
        <v>15</v>
      </c>
      <c r="E7" s="14">
        <f>SUM(F7:I7)</f>
        <v>553</v>
      </c>
      <c r="F7" s="14">
        <v>67</v>
      </c>
      <c r="G7" s="14">
        <v>34</v>
      </c>
      <c r="H7" s="14">
        <v>6</v>
      </c>
      <c r="I7" s="14">
        <v>446</v>
      </c>
      <c r="J7" s="58">
        <f t="shared" ref="J7:J66" si="4">E7/D7</f>
        <v>36.866666666666667</v>
      </c>
      <c r="K7" s="66" t="s">
        <v>155</v>
      </c>
      <c r="L7" s="21"/>
    </row>
    <row r="8" spans="1:12" ht="18" customHeight="1" x14ac:dyDescent="0.25">
      <c r="A8" s="38">
        <v>2</v>
      </c>
      <c r="B8" s="65" t="s">
        <v>15</v>
      </c>
      <c r="C8" s="14">
        <v>21</v>
      </c>
      <c r="D8" s="15">
        <v>21</v>
      </c>
      <c r="E8" s="14">
        <f t="shared" ref="E8:E10" si="5">SUM(F8:I8)</f>
        <v>188</v>
      </c>
      <c r="F8" s="14">
        <v>86</v>
      </c>
      <c r="G8" s="14">
        <v>31</v>
      </c>
      <c r="H8" s="14">
        <v>18</v>
      </c>
      <c r="I8" s="14">
        <v>53</v>
      </c>
      <c r="J8" s="58">
        <f t="shared" si="4"/>
        <v>8.9523809523809526</v>
      </c>
      <c r="K8" s="66" t="s">
        <v>159</v>
      </c>
      <c r="L8" s="21"/>
    </row>
    <row r="9" spans="1:12" ht="18" customHeight="1" x14ac:dyDescent="0.25">
      <c r="A9" s="38">
        <v>3</v>
      </c>
      <c r="B9" s="65" t="s">
        <v>16</v>
      </c>
      <c r="C9" s="14">
        <v>21</v>
      </c>
      <c r="D9" s="15">
        <v>16</v>
      </c>
      <c r="E9" s="14">
        <f t="shared" si="5"/>
        <v>244</v>
      </c>
      <c r="F9" s="14">
        <v>86</v>
      </c>
      <c r="G9" s="14">
        <v>46</v>
      </c>
      <c r="H9" s="14">
        <v>4</v>
      </c>
      <c r="I9" s="14">
        <v>108</v>
      </c>
      <c r="J9" s="58">
        <f t="shared" si="4"/>
        <v>15.25</v>
      </c>
      <c r="K9" s="66" t="s">
        <v>160</v>
      </c>
      <c r="L9" s="21"/>
    </row>
    <row r="10" spans="1:12" ht="18" customHeight="1" x14ac:dyDescent="0.25">
      <c r="A10" s="38">
        <v>4</v>
      </c>
      <c r="B10" s="65" t="s">
        <v>17</v>
      </c>
      <c r="C10" s="14">
        <v>21</v>
      </c>
      <c r="D10" s="15">
        <v>21</v>
      </c>
      <c r="E10" s="14">
        <f t="shared" si="5"/>
        <v>206</v>
      </c>
      <c r="F10" s="14">
        <v>89</v>
      </c>
      <c r="G10" s="14">
        <v>39</v>
      </c>
      <c r="H10" s="14">
        <v>18</v>
      </c>
      <c r="I10" s="14">
        <v>60</v>
      </c>
      <c r="J10" s="58">
        <f t="shared" si="4"/>
        <v>9.8095238095238102</v>
      </c>
      <c r="K10" s="66" t="s">
        <v>156</v>
      </c>
      <c r="L10" s="21"/>
    </row>
    <row r="11" spans="1:12" ht="18" customHeight="1" x14ac:dyDescent="0.25">
      <c r="A11" s="76" t="s">
        <v>19</v>
      </c>
      <c r="B11" s="77"/>
      <c r="C11" s="48">
        <f t="shared" ref="C11" si="6">SUM(C12:C19)</f>
        <v>190</v>
      </c>
      <c r="D11" s="48">
        <f>SUM(D12:D19)</f>
        <v>165</v>
      </c>
      <c r="E11" s="55">
        <f>SUM(E12:E19)</f>
        <v>1638</v>
      </c>
      <c r="F11" s="48">
        <f>SUM(F12:F19)</f>
        <v>795</v>
      </c>
      <c r="G11" s="48">
        <f t="shared" ref="G11:I11" si="7">SUM(G12:G19)</f>
        <v>219</v>
      </c>
      <c r="H11" s="48">
        <f t="shared" si="7"/>
        <v>102</v>
      </c>
      <c r="I11" s="48">
        <f t="shared" si="7"/>
        <v>522</v>
      </c>
      <c r="J11" s="59">
        <f t="shared" si="4"/>
        <v>9.9272727272727277</v>
      </c>
      <c r="K11" s="52">
        <f>SUM(K12:K19)</f>
        <v>25</v>
      </c>
      <c r="L11" s="22">
        <f>SUM(L12:L19)</f>
        <v>0</v>
      </c>
    </row>
    <row r="12" spans="1:12" ht="18" customHeight="1" x14ac:dyDescent="0.25">
      <c r="A12" s="38">
        <v>1</v>
      </c>
      <c r="B12" s="65" t="s">
        <v>20</v>
      </c>
      <c r="C12" s="14">
        <v>30</v>
      </c>
      <c r="D12" s="15">
        <v>27</v>
      </c>
      <c r="E12" s="14">
        <f>SUM(F12:I12)</f>
        <v>212</v>
      </c>
      <c r="F12" s="14">
        <v>70</v>
      </c>
      <c r="G12" s="14">
        <v>40</v>
      </c>
      <c r="H12" s="14">
        <v>6</v>
      </c>
      <c r="I12" s="14">
        <v>96</v>
      </c>
      <c r="J12" s="58">
        <f t="shared" si="4"/>
        <v>7.8518518518518521</v>
      </c>
      <c r="K12" s="37">
        <v>1</v>
      </c>
      <c r="L12" s="23"/>
    </row>
    <row r="13" spans="1:12" ht="18" customHeight="1" x14ac:dyDescent="0.25">
      <c r="A13" s="38">
        <v>2</v>
      </c>
      <c r="B13" s="65" t="s">
        <v>21</v>
      </c>
      <c r="C13" s="14">
        <v>24</v>
      </c>
      <c r="D13" s="15">
        <v>24</v>
      </c>
      <c r="E13" s="14">
        <f t="shared" ref="E13:E19" si="8">SUM(F13:I13)</f>
        <v>167</v>
      </c>
      <c r="F13" s="14">
        <v>67</v>
      </c>
      <c r="G13" s="14">
        <v>12</v>
      </c>
      <c r="H13" s="14">
        <v>16</v>
      </c>
      <c r="I13" s="14">
        <v>72</v>
      </c>
      <c r="J13" s="58">
        <f t="shared" si="4"/>
        <v>6.958333333333333</v>
      </c>
      <c r="K13" s="37">
        <v>3</v>
      </c>
      <c r="L13" s="23"/>
    </row>
    <row r="14" spans="1:12" ht="18" customHeight="1" x14ac:dyDescent="0.25">
      <c r="A14" s="38">
        <v>3</v>
      </c>
      <c r="B14" s="65" t="s">
        <v>22</v>
      </c>
      <c r="C14" s="14">
        <v>35</v>
      </c>
      <c r="D14" s="15">
        <v>24</v>
      </c>
      <c r="E14" s="14">
        <f t="shared" si="8"/>
        <v>168</v>
      </c>
      <c r="F14" s="14">
        <v>100</v>
      </c>
      <c r="G14" s="14">
        <v>30</v>
      </c>
      <c r="H14" s="14">
        <v>4</v>
      </c>
      <c r="I14" s="14">
        <v>34</v>
      </c>
      <c r="J14" s="58">
        <f t="shared" si="4"/>
        <v>7</v>
      </c>
      <c r="K14" s="37">
        <v>1</v>
      </c>
      <c r="L14" s="23"/>
    </row>
    <row r="15" spans="1:12" ht="18" customHeight="1" x14ac:dyDescent="0.25">
      <c r="A15" s="38">
        <v>4</v>
      </c>
      <c r="B15" s="65" t="s">
        <v>23</v>
      </c>
      <c r="C15" s="14">
        <v>35</v>
      </c>
      <c r="D15" s="15">
        <v>33</v>
      </c>
      <c r="E15" s="14">
        <f t="shared" si="8"/>
        <v>436</v>
      </c>
      <c r="F15" s="14">
        <v>293</v>
      </c>
      <c r="G15" s="14">
        <v>45</v>
      </c>
      <c r="H15" s="14">
        <v>0</v>
      </c>
      <c r="I15" s="14">
        <v>98</v>
      </c>
      <c r="J15" s="58">
        <f t="shared" si="4"/>
        <v>13.212121212121213</v>
      </c>
      <c r="K15" s="37">
        <v>6</v>
      </c>
      <c r="L15" s="24"/>
    </row>
    <row r="16" spans="1:12" ht="18" customHeight="1" x14ac:dyDescent="0.25">
      <c r="A16" s="38">
        <v>5</v>
      </c>
      <c r="B16" s="65" t="s">
        <v>25</v>
      </c>
      <c r="C16" s="14">
        <v>8</v>
      </c>
      <c r="D16" s="15">
        <v>7</v>
      </c>
      <c r="E16" s="14">
        <f t="shared" si="8"/>
        <v>134</v>
      </c>
      <c r="F16" s="14">
        <v>47</v>
      </c>
      <c r="G16" s="14">
        <v>15</v>
      </c>
      <c r="H16" s="14">
        <v>8</v>
      </c>
      <c r="I16" s="14">
        <v>64</v>
      </c>
      <c r="J16" s="58">
        <f t="shared" si="4"/>
        <v>19.142857142857142</v>
      </c>
      <c r="K16" s="37">
        <v>13</v>
      </c>
      <c r="L16" s="24"/>
    </row>
    <row r="17" spans="1:13" ht="18" customHeight="1" x14ac:dyDescent="0.25">
      <c r="A17" s="38">
        <v>6</v>
      </c>
      <c r="B17" s="65" t="s">
        <v>26</v>
      </c>
      <c r="C17" s="14">
        <v>17</v>
      </c>
      <c r="D17" s="15">
        <v>15</v>
      </c>
      <c r="E17" s="14">
        <f t="shared" si="8"/>
        <v>189</v>
      </c>
      <c r="F17" s="14">
        <v>94</v>
      </c>
      <c r="G17" s="14">
        <v>41</v>
      </c>
      <c r="H17" s="14">
        <v>32</v>
      </c>
      <c r="I17" s="14">
        <v>22</v>
      </c>
      <c r="J17" s="58">
        <f t="shared" si="4"/>
        <v>12.6</v>
      </c>
      <c r="K17" s="37">
        <v>1</v>
      </c>
      <c r="L17" s="24"/>
    </row>
    <row r="18" spans="1:13" ht="18" customHeight="1" x14ac:dyDescent="0.25">
      <c r="A18" s="38">
        <v>7</v>
      </c>
      <c r="B18" s="65" t="s">
        <v>27</v>
      </c>
      <c r="C18" s="14">
        <v>17</v>
      </c>
      <c r="D18" s="15">
        <v>11</v>
      </c>
      <c r="E18" s="14">
        <f t="shared" si="8"/>
        <v>92</v>
      </c>
      <c r="F18" s="14">
        <v>70</v>
      </c>
      <c r="G18" s="14">
        <v>10</v>
      </c>
      <c r="H18" s="14">
        <v>12</v>
      </c>
      <c r="I18" s="14">
        <v>0</v>
      </c>
      <c r="J18" s="58">
        <f t="shared" si="4"/>
        <v>8.3636363636363633</v>
      </c>
      <c r="K18" s="37">
        <v>0</v>
      </c>
      <c r="L18" s="24"/>
    </row>
    <row r="19" spans="1:13" ht="18" customHeight="1" x14ac:dyDescent="0.25">
      <c r="A19" s="38">
        <v>8</v>
      </c>
      <c r="B19" s="65" t="s">
        <v>28</v>
      </c>
      <c r="C19" s="14">
        <v>24</v>
      </c>
      <c r="D19" s="15">
        <v>24</v>
      </c>
      <c r="E19" s="14">
        <f t="shared" si="8"/>
        <v>240</v>
      </c>
      <c r="F19" s="14">
        <v>54</v>
      </c>
      <c r="G19" s="14">
        <v>26</v>
      </c>
      <c r="H19" s="14">
        <v>24</v>
      </c>
      <c r="I19" s="14">
        <v>136</v>
      </c>
      <c r="J19" s="58">
        <f t="shared" si="4"/>
        <v>10</v>
      </c>
      <c r="K19" s="37">
        <v>0</v>
      </c>
      <c r="L19" s="24"/>
    </row>
    <row r="20" spans="1:13" ht="18" customHeight="1" x14ac:dyDescent="0.25">
      <c r="A20" s="76" t="s">
        <v>29</v>
      </c>
      <c r="B20" s="77"/>
      <c r="C20" s="48">
        <f t="shared" ref="C20:D20" si="9">SUM(C21:C24)</f>
        <v>50</v>
      </c>
      <c r="D20" s="48">
        <f t="shared" si="9"/>
        <v>48</v>
      </c>
      <c r="E20" s="55">
        <f>SUM(E21:E24)</f>
        <v>328</v>
      </c>
      <c r="F20" s="48">
        <f>SUM(F21:F24)</f>
        <v>146</v>
      </c>
      <c r="G20" s="48">
        <f t="shared" ref="G20:I20" si="10">SUM(G21:G24)</f>
        <v>111</v>
      </c>
      <c r="H20" s="48">
        <f t="shared" si="10"/>
        <v>10</v>
      </c>
      <c r="I20" s="48">
        <f t="shared" si="10"/>
        <v>61</v>
      </c>
      <c r="J20" s="59">
        <f t="shared" si="4"/>
        <v>6.833333333333333</v>
      </c>
      <c r="K20" s="52">
        <f>SUM(K21:K24)</f>
        <v>1</v>
      </c>
      <c r="L20" s="22">
        <f>SUM(L21:L24)</f>
        <v>0</v>
      </c>
    </row>
    <row r="21" spans="1:13" ht="18" customHeight="1" x14ac:dyDescent="0.25">
      <c r="A21" s="38">
        <v>1</v>
      </c>
      <c r="B21" s="65" t="s">
        <v>30</v>
      </c>
      <c r="C21" s="14">
        <v>24</v>
      </c>
      <c r="D21" s="15">
        <v>22</v>
      </c>
      <c r="E21" s="14">
        <f>SUM(F21:I21)</f>
        <v>129</v>
      </c>
      <c r="F21" s="14">
        <v>71</v>
      </c>
      <c r="G21" s="14">
        <v>44</v>
      </c>
      <c r="H21" s="14">
        <v>2</v>
      </c>
      <c r="I21" s="14">
        <v>12</v>
      </c>
      <c r="J21" s="58">
        <f t="shared" si="4"/>
        <v>5.8636363636363633</v>
      </c>
      <c r="K21" s="37">
        <v>0</v>
      </c>
      <c r="L21" s="24"/>
    </row>
    <row r="22" spans="1:13" ht="18" customHeight="1" x14ac:dyDescent="0.25">
      <c r="A22" s="38">
        <v>2</v>
      </c>
      <c r="B22" s="65" t="s">
        <v>32</v>
      </c>
      <c r="C22" s="14">
        <v>10</v>
      </c>
      <c r="D22" s="15">
        <v>10</v>
      </c>
      <c r="E22" s="14">
        <f t="shared" ref="E22:E24" si="11">SUM(F22:I22)</f>
        <v>78</v>
      </c>
      <c r="F22" s="14">
        <v>23</v>
      </c>
      <c r="G22" s="14">
        <v>28</v>
      </c>
      <c r="H22" s="14">
        <v>4</v>
      </c>
      <c r="I22" s="14">
        <v>23</v>
      </c>
      <c r="J22" s="58">
        <f t="shared" si="4"/>
        <v>7.8</v>
      </c>
      <c r="K22" s="37">
        <v>0</v>
      </c>
      <c r="L22" s="24"/>
    </row>
    <row r="23" spans="1:13" ht="18" customHeight="1" x14ac:dyDescent="0.25">
      <c r="A23" s="38">
        <v>3</v>
      </c>
      <c r="B23" s="65" t="s">
        <v>33</v>
      </c>
      <c r="C23" s="14">
        <v>10</v>
      </c>
      <c r="D23" s="15">
        <v>10</v>
      </c>
      <c r="E23" s="14">
        <f>SUM(F23:I23)</f>
        <v>61</v>
      </c>
      <c r="F23" s="14">
        <v>23</v>
      </c>
      <c r="G23" s="14">
        <v>17</v>
      </c>
      <c r="H23" s="14">
        <v>0</v>
      </c>
      <c r="I23" s="15">
        <v>21</v>
      </c>
      <c r="J23" s="58">
        <f t="shared" si="4"/>
        <v>6.1</v>
      </c>
      <c r="K23" s="37">
        <v>0</v>
      </c>
      <c r="L23" s="24"/>
    </row>
    <row r="24" spans="1:13" ht="18" customHeight="1" x14ac:dyDescent="0.25">
      <c r="A24" s="38">
        <v>4</v>
      </c>
      <c r="B24" s="65" t="s">
        <v>34</v>
      </c>
      <c r="C24" s="14">
        <v>6</v>
      </c>
      <c r="D24" s="15">
        <v>6</v>
      </c>
      <c r="E24" s="14">
        <f t="shared" si="11"/>
        <v>60</v>
      </c>
      <c r="F24" s="14">
        <v>29</v>
      </c>
      <c r="G24" s="14">
        <v>22</v>
      </c>
      <c r="H24" s="14">
        <v>4</v>
      </c>
      <c r="I24" s="14">
        <v>5</v>
      </c>
      <c r="J24" s="58">
        <f t="shared" si="4"/>
        <v>10</v>
      </c>
      <c r="K24" s="37">
        <v>1</v>
      </c>
      <c r="L24" s="24"/>
    </row>
    <row r="25" spans="1:13" ht="18" customHeight="1" x14ac:dyDescent="0.25">
      <c r="A25" s="76" t="s">
        <v>35</v>
      </c>
      <c r="B25" s="77"/>
      <c r="C25" s="48">
        <f>SUM(C26:C32)</f>
        <v>98</v>
      </c>
      <c r="D25" s="48">
        <f t="shared" ref="D25:K25" si="12">SUM(D26:D32)</f>
        <v>91</v>
      </c>
      <c r="E25" s="55">
        <f>SUM(E26:E32)</f>
        <v>1198</v>
      </c>
      <c r="F25" s="48">
        <f>SUM(F26:F32)</f>
        <v>494</v>
      </c>
      <c r="G25" s="48">
        <f t="shared" ref="G25:I25" si="13">SUM(G26:G32)</f>
        <v>377</v>
      </c>
      <c r="H25" s="48">
        <f t="shared" si="13"/>
        <v>38</v>
      </c>
      <c r="I25" s="48">
        <f t="shared" si="13"/>
        <v>289</v>
      </c>
      <c r="J25" s="59">
        <f t="shared" si="4"/>
        <v>13.164835164835164</v>
      </c>
      <c r="K25" s="52">
        <f t="shared" si="12"/>
        <v>2</v>
      </c>
      <c r="L25" s="22">
        <f t="shared" ref="L25" si="14">SUM(L26:L32)</f>
        <v>0</v>
      </c>
    </row>
    <row r="26" spans="1:13" ht="18" customHeight="1" x14ac:dyDescent="0.25">
      <c r="A26" s="38">
        <v>1</v>
      </c>
      <c r="B26" s="65" t="s">
        <v>36</v>
      </c>
      <c r="C26" s="14">
        <v>14</v>
      </c>
      <c r="D26" s="15">
        <v>14</v>
      </c>
      <c r="E26" s="14">
        <f>SUM(F26:I26)</f>
        <v>168</v>
      </c>
      <c r="F26" s="14">
        <v>51</v>
      </c>
      <c r="G26" s="14">
        <v>15</v>
      </c>
      <c r="H26" s="14">
        <v>0</v>
      </c>
      <c r="I26" s="14">
        <v>102</v>
      </c>
      <c r="J26" s="58">
        <f t="shared" si="4"/>
        <v>12</v>
      </c>
      <c r="K26" s="37">
        <v>1</v>
      </c>
      <c r="L26" s="24"/>
    </row>
    <row r="27" spans="1:13" ht="18" customHeight="1" x14ac:dyDescent="0.25">
      <c r="A27" s="38">
        <v>2</v>
      </c>
      <c r="B27" s="65" t="s">
        <v>37</v>
      </c>
      <c r="C27" s="14">
        <v>13</v>
      </c>
      <c r="D27" s="15">
        <v>13</v>
      </c>
      <c r="E27" s="14">
        <f t="shared" ref="E27:E32" si="15">SUM(F27:I27)</f>
        <v>134</v>
      </c>
      <c r="F27" s="14">
        <v>68</v>
      </c>
      <c r="G27" s="14">
        <v>14</v>
      </c>
      <c r="H27" s="14">
        <v>2</v>
      </c>
      <c r="I27" s="14">
        <v>50</v>
      </c>
      <c r="J27" s="58">
        <f t="shared" si="4"/>
        <v>10.307692307692308</v>
      </c>
      <c r="K27" s="37">
        <v>0</v>
      </c>
      <c r="L27" s="24"/>
    </row>
    <row r="28" spans="1:13" ht="18" customHeight="1" x14ac:dyDescent="0.25">
      <c r="A28" s="38">
        <v>3</v>
      </c>
      <c r="B28" s="65" t="s">
        <v>38</v>
      </c>
      <c r="C28" s="14">
        <v>15</v>
      </c>
      <c r="D28" s="15">
        <v>15</v>
      </c>
      <c r="E28" s="14">
        <f t="shared" si="15"/>
        <v>161</v>
      </c>
      <c r="F28" s="14">
        <v>57</v>
      </c>
      <c r="G28" s="14">
        <v>18</v>
      </c>
      <c r="H28" s="14">
        <v>18</v>
      </c>
      <c r="I28" s="14">
        <v>68</v>
      </c>
      <c r="J28" s="58">
        <f t="shared" si="4"/>
        <v>10.733333333333333</v>
      </c>
      <c r="K28" s="37">
        <v>0</v>
      </c>
      <c r="L28" s="24"/>
    </row>
    <row r="29" spans="1:13" ht="18" customHeight="1" x14ac:dyDescent="0.25">
      <c r="A29" s="38">
        <v>4</v>
      </c>
      <c r="B29" s="65" t="s">
        <v>39</v>
      </c>
      <c r="C29" s="14">
        <v>15</v>
      </c>
      <c r="D29" s="15">
        <v>10</v>
      </c>
      <c r="E29" s="14">
        <f t="shared" si="15"/>
        <v>339</v>
      </c>
      <c r="F29" s="14">
        <v>105</v>
      </c>
      <c r="G29" s="14">
        <v>234</v>
      </c>
      <c r="H29" s="14">
        <v>0</v>
      </c>
      <c r="I29" s="14">
        <v>0</v>
      </c>
      <c r="J29" s="58">
        <f t="shared" si="4"/>
        <v>33.9</v>
      </c>
      <c r="K29" s="37">
        <v>0</v>
      </c>
      <c r="L29" s="24"/>
    </row>
    <row r="30" spans="1:13" ht="18" customHeight="1" x14ac:dyDescent="0.25">
      <c r="A30" s="38">
        <v>5</v>
      </c>
      <c r="B30" s="65" t="s">
        <v>40</v>
      </c>
      <c r="C30" s="14">
        <v>14</v>
      </c>
      <c r="D30" s="15">
        <v>12</v>
      </c>
      <c r="E30" s="14">
        <f t="shared" si="15"/>
        <v>175</v>
      </c>
      <c r="F30" s="14">
        <v>110</v>
      </c>
      <c r="G30" s="14">
        <v>19</v>
      </c>
      <c r="H30" s="14">
        <v>6</v>
      </c>
      <c r="I30" s="14">
        <v>40</v>
      </c>
      <c r="J30" s="58">
        <f t="shared" si="4"/>
        <v>14.583333333333334</v>
      </c>
      <c r="K30" s="37">
        <v>0</v>
      </c>
      <c r="L30" s="24"/>
    </row>
    <row r="31" spans="1:13" ht="18" customHeight="1" x14ac:dyDescent="0.25">
      <c r="A31" s="38">
        <v>6</v>
      </c>
      <c r="B31" s="65" t="s">
        <v>41</v>
      </c>
      <c r="C31" s="14">
        <v>15</v>
      </c>
      <c r="D31" s="15">
        <v>15</v>
      </c>
      <c r="E31" s="14">
        <f t="shared" si="15"/>
        <v>131</v>
      </c>
      <c r="F31" s="14">
        <v>56</v>
      </c>
      <c r="G31" s="14">
        <v>65</v>
      </c>
      <c r="H31" s="14">
        <v>0</v>
      </c>
      <c r="I31" s="14">
        <v>10</v>
      </c>
      <c r="J31" s="58">
        <f t="shared" si="4"/>
        <v>8.7333333333333325</v>
      </c>
      <c r="K31" s="37">
        <v>1</v>
      </c>
      <c r="L31" s="24"/>
      <c r="M31" s="1" t="s">
        <v>24</v>
      </c>
    </row>
    <row r="32" spans="1:13" ht="18" customHeight="1" x14ac:dyDescent="0.25">
      <c r="A32" s="38">
        <v>7</v>
      </c>
      <c r="B32" s="65" t="s">
        <v>42</v>
      </c>
      <c r="C32" s="14">
        <v>12</v>
      </c>
      <c r="D32" s="15">
        <v>12</v>
      </c>
      <c r="E32" s="14">
        <f t="shared" si="15"/>
        <v>90</v>
      </c>
      <c r="F32" s="14">
        <v>47</v>
      </c>
      <c r="G32" s="14">
        <v>12</v>
      </c>
      <c r="H32" s="14">
        <v>12</v>
      </c>
      <c r="I32" s="14">
        <v>19</v>
      </c>
      <c r="J32" s="58">
        <f t="shared" si="4"/>
        <v>7.5</v>
      </c>
      <c r="K32" s="37">
        <v>0</v>
      </c>
      <c r="L32" s="24"/>
    </row>
    <row r="33" spans="1:12" ht="18" customHeight="1" x14ac:dyDescent="0.25">
      <c r="A33" s="76" t="s">
        <v>43</v>
      </c>
      <c r="B33" s="77"/>
      <c r="C33" s="48">
        <f>SUM(C34:C38)</f>
        <v>84</v>
      </c>
      <c r="D33" s="48">
        <f t="shared" ref="D33" si="16">SUM(D34:D38)</f>
        <v>84</v>
      </c>
      <c r="E33" s="55">
        <f>E34+E35+E36+E37+E38</f>
        <v>625</v>
      </c>
      <c r="F33" s="48">
        <f>SUM(F34:F38)</f>
        <v>297</v>
      </c>
      <c r="G33" s="48">
        <f t="shared" ref="G33:I33" si="17">SUM(G34:G38)</f>
        <v>157</v>
      </c>
      <c r="H33" s="48">
        <f t="shared" si="17"/>
        <v>26</v>
      </c>
      <c r="I33" s="48">
        <f t="shared" si="17"/>
        <v>145</v>
      </c>
      <c r="J33" s="59">
        <f t="shared" si="4"/>
        <v>7.4404761904761907</v>
      </c>
      <c r="K33" s="51">
        <f>K34+K35+K36+K37+K38</f>
        <v>0</v>
      </c>
      <c r="L33" s="22">
        <f>SUM(L34:L38)</f>
        <v>0</v>
      </c>
    </row>
    <row r="34" spans="1:12" ht="18" customHeight="1" x14ac:dyDescent="0.25">
      <c r="A34" s="38">
        <v>1</v>
      </c>
      <c r="B34" s="65" t="s">
        <v>44</v>
      </c>
      <c r="C34" s="14">
        <v>24</v>
      </c>
      <c r="D34" s="15">
        <v>24</v>
      </c>
      <c r="E34" s="14">
        <f>SUM(F34:I34)</f>
        <v>99</v>
      </c>
      <c r="F34" s="14">
        <v>28</v>
      </c>
      <c r="G34" s="14">
        <v>36</v>
      </c>
      <c r="H34" s="14">
        <v>16</v>
      </c>
      <c r="I34" s="14">
        <v>19</v>
      </c>
      <c r="J34" s="58">
        <f t="shared" si="4"/>
        <v>4.125</v>
      </c>
      <c r="K34" s="67">
        <v>0</v>
      </c>
      <c r="L34" s="25"/>
    </row>
    <row r="35" spans="1:12" ht="18" customHeight="1" x14ac:dyDescent="0.25">
      <c r="A35" s="42">
        <v>2</v>
      </c>
      <c r="B35" s="65" t="s">
        <v>45</v>
      </c>
      <c r="C35" s="14">
        <v>14</v>
      </c>
      <c r="D35" s="15">
        <v>14</v>
      </c>
      <c r="E35" s="14">
        <f t="shared" ref="E35:E38" si="18">SUM(F35:I35)</f>
        <v>157</v>
      </c>
      <c r="F35" s="14">
        <v>20</v>
      </c>
      <c r="G35" s="14">
        <v>12</v>
      </c>
      <c r="H35" s="14">
        <v>2</v>
      </c>
      <c r="I35" s="14">
        <v>123</v>
      </c>
      <c r="J35" s="58">
        <f t="shared" si="4"/>
        <v>11.214285714285714</v>
      </c>
      <c r="K35" s="66" t="s">
        <v>155</v>
      </c>
      <c r="L35" s="25"/>
    </row>
    <row r="36" spans="1:12" ht="18" customHeight="1" x14ac:dyDescent="0.25">
      <c r="A36" s="38">
        <v>3</v>
      </c>
      <c r="B36" s="65" t="s">
        <v>46</v>
      </c>
      <c r="C36" s="14">
        <v>14</v>
      </c>
      <c r="D36" s="15">
        <v>14</v>
      </c>
      <c r="E36" s="14">
        <f t="shared" si="18"/>
        <v>111</v>
      </c>
      <c r="F36" s="14">
        <v>57</v>
      </c>
      <c r="G36" s="14">
        <v>47</v>
      </c>
      <c r="H36" s="14">
        <v>4</v>
      </c>
      <c r="I36" s="14">
        <v>3</v>
      </c>
      <c r="J36" s="58">
        <f t="shared" si="4"/>
        <v>7.9285714285714288</v>
      </c>
      <c r="K36" s="37">
        <v>0</v>
      </c>
      <c r="L36" s="24"/>
    </row>
    <row r="37" spans="1:12" ht="18" customHeight="1" x14ac:dyDescent="0.25">
      <c r="A37" s="38">
        <v>4</v>
      </c>
      <c r="B37" s="65" t="s">
        <v>47</v>
      </c>
      <c r="C37" s="14">
        <v>15</v>
      </c>
      <c r="D37" s="15">
        <v>15</v>
      </c>
      <c r="E37" s="14">
        <f t="shared" si="18"/>
        <v>108</v>
      </c>
      <c r="F37" s="14">
        <v>74</v>
      </c>
      <c r="G37" s="14">
        <v>34</v>
      </c>
      <c r="H37" s="14">
        <v>0</v>
      </c>
      <c r="I37" s="14">
        <v>0</v>
      </c>
      <c r="J37" s="58">
        <f t="shared" si="4"/>
        <v>7.2</v>
      </c>
      <c r="K37" s="37">
        <v>0</v>
      </c>
      <c r="L37" s="24"/>
    </row>
    <row r="38" spans="1:12" ht="18" customHeight="1" x14ac:dyDescent="0.25">
      <c r="A38" s="38">
        <v>5</v>
      </c>
      <c r="B38" s="65" t="s">
        <v>48</v>
      </c>
      <c r="C38" s="14">
        <v>17</v>
      </c>
      <c r="D38" s="15">
        <v>17</v>
      </c>
      <c r="E38" s="14">
        <f t="shared" si="18"/>
        <v>150</v>
      </c>
      <c r="F38" s="14">
        <v>118</v>
      </c>
      <c r="G38" s="14">
        <v>28</v>
      </c>
      <c r="H38" s="14">
        <v>4</v>
      </c>
      <c r="I38" s="14">
        <v>0</v>
      </c>
      <c r="J38" s="58">
        <f t="shared" si="4"/>
        <v>8.8235294117647065</v>
      </c>
      <c r="K38" s="67">
        <v>0</v>
      </c>
      <c r="L38" s="25"/>
    </row>
    <row r="39" spans="1:12" ht="18" customHeight="1" x14ac:dyDescent="0.25">
      <c r="A39" s="76" t="s">
        <v>49</v>
      </c>
      <c r="B39" s="77"/>
      <c r="C39" s="48">
        <f t="shared" ref="C39:D39" si="19">SUM(C40:C47)</f>
        <v>152</v>
      </c>
      <c r="D39" s="48">
        <f t="shared" si="19"/>
        <v>150</v>
      </c>
      <c r="E39" s="55">
        <f>SUM(E40:E47)</f>
        <v>1067</v>
      </c>
      <c r="F39" s="48">
        <f>SUM(F40:F47)</f>
        <v>551</v>
      </c>
      <c r="G39" s="48">
        <f t="shared" ref="G39:I39" si="20">SUM(G40:G47)</f>
        <v>420</v>
      </c>
      <c r="H39" s="48">
        <f t="shared" si="20"/>
        <v>36</v>
      </c>
      <c r="I39" s="48">
        <f t="shared" si="20"/>
        <v>60</v>
      </c>
      <c r="J39" s="59">
        <f t="shared" si="4"/>
        <v>7.1133333333333333</v>
      </c>
      <c r="K39" s="52">
        <f>SUM(K40:K47)</f>
        <v>0</v>
      </c>
      <c r="L39" s="22">
        <f>SUM(L40:L47)</f>
        <v>0</v>
      </c>
    </row>
    <row r="40" spans="1:12" ht="18" customHeight="1" x14ac:dyDescent="0.25">
      <c r="A40" s="42">
        <v>1</v>
      </c>
      <c r="B40" s="65" t="s">
        <v>50</v>
      </c>
      <c r="C40" s="14">
        <v>30</v>
      </c>
      <c r="D40" s="15">
        <v>30</v>
      </c>
      <c r="E40" s="14">
        <f>SUM(F40:I40)</f>
        <v>182</v>
      </c>
      <c r="F40" s="14">
        <v>97</v>
      </c>
      <c r="G40" s="14">
        <v>28</v>
      </c>
      <c r="H40" s="14">
        <v>30</v>
      </c>
      <c r="I40" s="14">
        <v>27</v>
      </c>
      <c r="J40" s="58">
        <f t="shared" si="4"/>
        <v>6.0666666666666664</v>
      </c>
      <c r="K40" s="37">
        <v>0</v>
      </c>
      <c r="L40" s="24"/>
    </row>
    <row r="41" spans="1:12" ht="18" customHeight="1" x14ac:dyDescent="0.25">
      <c r="A41" s="42">
        <v>2</v>
      </c>
      <c r="B41" s="65" t="s">
        <v>51</v>
      </c>
      <c r="C41" s="14">
        <v>23</v>
      </c>
      <c r="D41" s="15">
        <v>23</v>
      </c>
      <c r="E41" s="14">
        <f>SUM(F41:I41)</f>
        <v>67</v>
      </c>
      <c r="F41" s="14">
        <v>46</v>
      </c>
      <c r="G41" s="14">
        <v>20</v>
      </c>
      <c r="H41" s="14">
        <v>0</v>
      </c>
      <c r="I41" s="14">
        <v>1</v>
      </c>
      <c r="J41" s="58">
        <f t="shared" si="4"/>
        <v>2.9130434782608696</v>
      </c>
      <c r="K41" s="37">
        <v>0</v>
      </c>
      <c r="L41" s="24"/>
    </row>
    <row r="42" spans="1:12" ht="18" customHeight="1" x14ac:dyDescent="0.25">
      <c r="A42" s="42">
        <v>3</v>
      </c>
      <c r="B42" s="65" t="s">
        <v>52</v>
      </c>
      <c r="C42" s="14">
        <v>23</v>
      </c>
      <c r="D42" s="15">
        <v>22</v>
      </c>
      <c r="E42" s="14">
        <f t="shared" ref="E42:E47" si="21">SUM(F42:I42)</f>
        <v>229</v>
      </c>
      <c r="F42" s="14">
        <v>41</v>
      </c>
      <c r="G42" s="14">
        <v>173</v>
      </c>
      <c r="H42" s="14">
        <v>4</v>
      </c>
      <c r="I42" s="14">
        <v>11</v>
      </c>
      <c r="J42" s="58">
        <f t="shared" si="4"/>
        <v>10.409090909090908</v>
      </c>
      <c r="K42" s="37">
        <v>0</v>
      </c>
      <c r="L42" s="24"/>
    </row>
    <row r="43" spans="1:12" ht="18" customHeight="1" x14ac:dyDescent="0.25">
      <c r="A43" s="42">
        <v>4</v>
      </c>
      <c r="B43" s="65" t="s">
        <v>53</v>
      </c>
      <c r="C43" s="14">
        <v>21</v>
      </c>
      <c r="D43" s="15">
        <v>20</v>
      </c>
      <c r="E43" s="14">
        <f t="shared" si="21"/>
        <v>160</v>
      </c>
      <c r="F43" s="14">
        <v>103</v>
      </c>
      <c r="G43" s="14">
        <v>48</v>
      </c>
      <c r="H43" s="14">
        <v>0</v>
      </c>
      <c r="I43" s="14">
        <v>9</v>
      </c>
      <c r="J43" s="58">
        <f t="shared" si="4"/>
        <v>8</v>
      </c>
      <c r="K43" s="37">
        <v>0</v>
      </c>
      <c r="L43" s="24"/>
    </row>
    <row r="44" spans="1:12" ht="18" customHeight="1" x14ac:dyDescent="0.25">
      <c r="A44" s="42">
        <v>5</v>
      </c>
      <c r="B44" s="65" t="s">
        <v>54</v>
      </c>
      <c r="C44" s="14">
        <v>16</v>
      </c>
      <c r="D44" s="15">
        <v>16</v>
      </c>
      <c r="E44" s="14">
        <f t="shared" si="21"/>
        <v>128</v>
      </c>
      <c r="F44" s="14">
        <v>107</v>
      </c>
      <c r="G44" s="14">
        <v>12</v>
      </c>
      <c r="H44" s="14">
        <v>0</v>
      </c>
      <c r="I44" s="14">
        <v>9</v>
      </c>
      <c r="J44" s="58">
        <f t="shared" si="4"/>
        <v>8</v>
      </c>
      <c r="K44" s="37">
        <v>0</v>
      </c>
      <c r="L44" s="24"/>
    </row>
    <row r="45" spans="1:12" ht="18" customHeight="1" x14ac:dyDescent="0.25">
      <c r="A45" s="42">
        <v>6</v>
      </c>
      <c r="B45" s="65" t="s">
        <v>55</v>
      </c>
      <c r="C45" s="14">
        <v>14</v>
      </c>
      <c r="D45" s="15">
        <v>14</v>
      </c>
      <c r="E45" s="14">
        <f t="shared" si="21"/>
        <v>129</v>
      </c>
      <c r="F45" s="14">
        <v>42</v>
      </c>
      <c r="G45" s="14">
        <v>85</v>
      </c>
      <c r="H45" s="14">
        <v>2</v>
      </c>
      <c r="I45" s="14">
        <v>0</v>
      </c>
      <c r="J45" s="58">
        <f t="shared" si="4"/>
        <v>9.2142857142857135</v>
      </c>
      <c r="K45" s="37">
        <v>0</v>
      </c>
      <c r="L45" s="24"/>
    </row>
    <row r="46" spans="1:12" ht="18" customHeight="1" x14ac:dyDescent="0.25">
      <c r="A46" s="42">
        <v>7</v>
      </c>
      <c r="B46" s="65" t="s">
        <v>56</v>
      </c>
      <c r="C46" s="14">
        <v>16</v>
      </c>
      <c r="D46" s="15">
        <v>16</v>
      </c>
      <c r="E46" s="14">
        <f t="shared" si="21"/>
        <v>92</v>
      </c>
      <c r="F46" s="14">
        <v>76</v>
      </c>
      <c r="G46" s="14">
        <v>13</v>
      </c>
      <c r="H46" s="14">
        <v>0</v>
      </c>
      <c r="I46" s="14">
        <v>3</v>
      </c>
      <c r="J46" s="58">
        <f t="shared" si="4"/>
        <v>5.75</v>
      </c>
      <c r="K46" s="37">
        <v>0</v>
      </c>
      <c r="L46" s="24"/>
    </row>
    <row r="47" spans="1:12" ht="18" customHeight="1" x14ac:dyDescent="0.25">
      <c r="A47" s="42">
        <v>8</v>
      </c>
      <c r="B47" s="65" t="s">
        <v>57</v>
      </c>
      <c r="C47" s="14">
        <v>9</v>
      </c>
      <c r="D47" s="15">
        <v>9</v>
      </c>
      <c r="E47" s="14">
        <f t="shared" si="21"/>
        <v>80</v>
      </c>
      <c r="F47" s="14">
        <v>39</v>
      </c>
      <c r="G47" s="14">
        <v>41</v>
      </c>
      <c r="H47" s="14">
        <v>0</v>
      </c>
      <c r="I47" s="14">
        <v>0</v>
      </c>
      <c r="J47" s="58">
        <f t="shared" si="4"/>
        <v>8.8888888888888893</v>
      </c>
      <c r="K47" s="67">
        <v>0</v>
      </c>
      <c r="L47" s="25"/>
    </row>
    <row r="48" spans="1:12" ht="18" customHeight="1" x14ac:dyDescent="0.25">
      <c r="A48" s="76" t="s">
        <v>58</v>
      </c>
      <c r="B48" s="77"/>
      <c r="C48" s="48">
        <f t="shared" ref="C48" si="22">SUM(C49:C53)</f>
        <v>55</v>
      </c>
      <c r="D48" s="48">
        <f>SUM(D49:D53)</f>
        <v>49</v>
      </c>
      <c r="E48" s="55">
        <f>SUM(E49:E53)</f>
        <v>554</v>
      </c>
      <c r="F48" s="48">
        <f>SUM(F49:F53)</f>
        <v>263</v>
      </c>
      <c r="G48" s="48">
        <f t="shared" ref="G48:I48" si="23">SUM(G49:G53)</f>
        <v>214</v>
      </c>
      <c r="H48" s="48">
        <f t="shared" si="23"/>
        <v>6</v>
      </c>
      <c r="I48" s="48">
        <f t="shared" si="23"/>
        <v>71</v>
      </c>
      <c r="J48" s="59">
        <f t="shared" si="4"/>
        <v>11.306122448979592</v>
      </c>
      <c r="K48" s="52">
        <f>SUM(K49:K53)</f>
        <v>2</v>
      </c>
      <c r="L48" s="22">
        <f>SUM(L49:L53)</f>
        <v>0</v>
      </c>
    </row>
    <row r="49" spans="1:12" ht="18" customHeight="1" x14ac:dyDescent="0.25">
      <c r="A49" s="42">
        <v>1</v>
      </c>
      <c r="B49" s="65" t="s">
        <v>59</v>
      </c>
      <c r="C49" s="14">
        <v>6</v>
      </c>
      <c r="D49" s="15">
        <v>6</v>
      </c>
      <c r="E49" s="14">
        <f>SUM(F49:I49)</f>
        <v>41</v>
      </c>
      <c r="F49" s="14">
        <v>15</v>
      </c>
      <c r="G49" s="14">
        <v>9</v>
      </c>
      <c r="H49" s="14">
        <v>0</v>
      </c>
      <c r="I49" s="14">
        <v>17</v>
      </c>
      <c r="J49" s="58">
        <f t="shared" si="4"/>
        <v>6.833333333333333</v>
      </c>
      <c r="K49" s="37">
        <v>0</v>
      </c>
      <c r="L49" s="24"/>
    </row>
    <row r="50" spans="1:12" ht="18" customHeight="1" x14ac:dyDescent="0.25">
      <c r="A50" s="42">
        <v>2</v>
      </c>
      <c r="B50" s="65" t="s">
        <v>60</v>
      </c>
      <c r="C50" s="14">
        <v>14</v>
      </c>
      <c r="D50" s="15">
        <v>11</v>
      </c>
      <c r="E50" s="14">
        <f t="shared" ref="E50:E53" si="24">SUM(F50:I50)</f>
        <v>127</v>
      </c>
      <c r="F50" s="14">
        <v>79</v>
      </c>
      <c r="G50" s="14">
        <v>32</v>
      </c>
      <c r="H50" s="14">
        <v>6</v>
      </c>
      <c r="I50" s="14">
        <v>10</v>
      </c>
      <c r="J50" s="58">
        <f t="shared" si="4"/>
        <v>11.545454545454545</v>
      </c>
      <c r="K50" s="37">
        <v>0</v>
      </c>
      <c r="L50" s="24"/>
    </row>
    <row r="51" spans="1:12" ht="18" customHeight="1" x14ac:dyDescent="0.25">
      <c r="A51" s="42">
        <v>3</v>
      </c>
      <c r="B51" s="65" t="s">
        <v>61</v>
      </c>
      <c r="C51" s="14">
        <v>16</v>
      </c>
      <c r="D51" s="15">
        <v>14</v>
      </c>
      <c r="E51" s="14">
        <f t="shared" si="24"/>
        <v>228</v>
      </c>
      <c r="F51" s="14">
        <v>92</v>
      </c>
      <c r="G51" s="14">
        <v>131</v>
      </c>
      <c r="H51" s="14">
        <v>0</v>
      </c>
      <c r="I51" s="14">
        <v>5</v>
      </c>
      <c r="J51" s="58">
        <f t="shared" si="4"/>
        <v>16.285714285714285</v>
      </c>
      <c r="K51" s="37">
        <v>0</v>
      </c>
      <c r="L51" s="24"/>
    </row>
    <row r="52" spans="1:12" ht="18" customHeight="1" x14ac:dyDescent="0.25">
      <c r="A52" s="42">
        <v>4</v>
      </c>
      <c r="B52" s="65" t="s">
        <v>62</v>
      </c>
      <c r="C52" s="14">
        <v>14</v>
      </c>
      <c r="D52" s="15">
        <v>14</v>
      </c>
      <c r="E52" s="14">
        <f t="shared" si="24"/>
        <v>106</v>
      </c>
      <c r="F52" s="14">
        <v>50</v>
      </c>
      <c r="G52" s="14">
        <v>35</v>
      </c>
      <c r="H52" s="14">
        <v>0</v>
      </c>
      <c r="I52" s="14">
        <v>21</v>
      </c>
      <c r="J52" s="58">
        <f t="shared" si="4"/>
        <v>7.5714285714285712</v>
      </c>
      <c r="K52" s="37">
        <v>0</v>
      </c>
      <c r="L52" s="24"/>
    </row>
    <row r="53" spans="1:12" ht="18" customHeight="1" x14ac:dyDescent="0.25">
      <c r="A53" s="42">
        <v>5</v>
      </c>
      <c r="B53" s="65" t="s">
        <v>63</v>
      </c>
      <c r="C53" s="14">
        <v>5</v>
      </c>
      <c r="D53" s="15">
        <v>4</v>
      </c>
      <c r="E53" s="14">
        <f t="shared" si="24"/>
        <v>52</v>
      </c>
      <c r="F53" s="14">
        <v>27</v>
      </c>
      <c r="G53" s="14">
        <v>7</v>
      </c>
      <c r="H53" s="14">
        <v>0</v>
      </c>
      <c r="I53" s="14">
        <v>18</v>
      </c>
      <c r="J53" s="58">
        <f t="shared" si="4"/>
        <v>13</v>
      </c>
      <c r="K53" s="37">
        <v>2</v>
      </c>
      <c r="L53" s="24"/>
    </row>
    <row r="54" spans="1:12" ht="18" customHeight="1" x14ac:dyDescent="0.25">
      <c r="A54" s="76" t="s">
        <v>65</v>
      </c>
      <c r="B54" s="77"/>
      <c r="C54" s="53">
        <f t="shared" ref="C54:D54" si="25">SUM(C55:C66)</f>
        <v>226</v>
      </c>
      <c r="D54" s="53">
        <f t="shared" si="25"/>
        <v>219</v>
      </c>
      <c r="E54" s="60">
        <f>SUM(E55:E66)</f>
        <v>2286</v>
      </c>
      <c r="F54" s="53">
        <f>SUM(F55:F66)</f>
        <v>634</v>
      </c>
      <c r="G54" s="53">
        <f t="shared" ref="G54:I54" si="26">SUM(G55:G66)</f>
        <v>551</v>
      </c>
      <c r="H54" s="53">
        <f t="shared" si="26"/>
        <v>106</v>
      </c>
      <c r="I54" s="53">
        <f t="shared" si="26"/>
        <v>995</v>
      </c>
      <c r="J54" s="59">
        <f t="shared" si="4"/>
        <v>10.438356164383562</v>
      </c>
      <c r="K54" s="54">
        <f>SUM(K55:K66)</f>
        <v>6</v>
      </c>
      <c r="L54" s="26">
        <f>SUM(L55:L66)</f>
        <v>0</v>
      </c>
    </row>
    <row r="55" spans="1:12" ht="18" customHeight="1" x14ac:dyDescent="0.25">
      <c r="A55" s="43">
        <v>1</v>
      </c>
      <c r="B55" s="65" t="s">
        <v>66</v>
      </c>
      <c r="C55" s="14">
        <v>31</v>
      </c>
      <c r="D55" s="15">
        <v>31</v>
      </c>
      <c r="E55" s="14">
        <f>SUM(F55:I55)</f>
        <v>234</v>
      </c>
      <c r="F55" s="14">
        <v>104</v>
      </c>
      <c r="G55" s="14">
        <v>49</v>
      </c>
      <c r="H55" s="14">
        <v>16</v>
      </c>
      <c r="I55" s="14">
        <v>65</v>
      </c>
      <c r="J55" s="58">
        <f t="shared" si="4"/>
        <v>7.5483870967741939</v>
      </c>
      <c r="K55" s="37">
        <v>0</v>
      </c>
      <c r="L55" s="24"/>
    </row>
    <row r="56" spans="1:12" ht="18" customHeight="1" x14ac:dyDescent="0.25">
      <c r="A56" s="43">
        <v>2</v>
      </c>
      <c r="B56" s="65" t="s">
        <v>67</v>
      </c>
      <c r="C56" s="14">
        <v>6</v>
      </c>
      <c r="D56" s="15">
        <v>6</v>
      </c>
      <c r="E56" s="14">
        <f t="shared" ref="E56:E66" si="27">SUM(F56:I56)</f>
        <v>55</v>
      </c>
      <c r="F56" s="14">
        <v>4</v>
      </c>
      <c r="G56" s="14">
        <v>40</v>
      </c>
      <c r="H56" s="14">
        <v>8</v>
      </c>
      <c r="I56" s="14">
        <v>3</v>
      </c>
      <c r="J56" s="58">
        <f t="shared" si="4"/>
        <v>9.1666666666666661</v>
      </c>
      <c r="K56" s="37">
        <v>0</v>
      </c>
      <c r="L56" s="24"/>
    </row>
    <row r="57" spans="1:12" ht="18" customHeight="1" x14ac:dyDescent="0.25">
      <c r="A57" s="43">
        <v>3</v>
      </c>
      <c r="B57" s="65" t="s">
        <v>68</v>
      </c>
      <c r="C57" s="14">
        <v>20</v>
      </c>
      <c r="D57" s="15">
        <v>20</v>
      </c>
      <c r="E57" s="14">
        <f t="shared" si="27"/>
        <v>208</v>
      </c>
      <c r="F57" s="14">
        <v>98</v>
      </c>
      <c r="G57" s="14">
        <v>67</v>
      </c>
      <c r="H57" s="14">
        <v>16</v>
      </c>
      <c r="I57" s="14">
        <v>27</v>
      </c>
      <c r="J57" s="58">
        <f t="shared" si="4"/>
        <v>10.4</v>
      </c>
      <c r="K57" s="37">
        <v>0</v>
      </c>
      <c r="L57" s="24"/>
    </row>
    <row r="58" spans="1:12" ht="18" customHeight="1" x14ac:dyDescent="0.25">
      <c r="A58" s="43">
        <v>4</v>
      </c>
      <c r="B58" s="65" t="s">
        <v>69</v>
      </c>
      <c r="C58" s="14">
        <v>39</v>
      </c>
      <c r="D58" s="15">
        <v>39</v>
      </c>
      <c r="E58" s="14">
        <f t="shared" si="27"/>
        <v>683</v>
      </c>
      <c r="F58" s="14">
        <v>72</v>
      </c>
      <c r="G58" s="14">
        <v>40</v>
      </c>
      <c r="H58" s="14">
        <v>10</v>
      </c>
      <c r="I58" s="14">
        <v>561</v>
      </c>
      <c r="J58" s="58">
        <f t="shared" si="4"/>
        <v>17.512820512820515</v>
      </c>
      <c r="K58" s="37">
        <v>1</v>
      </c>
      <c r="L58" s="27"/>
    </row>
    <row r="59" spans="1:12" ht="18" customHeight="1" x14ac:dyDescent="0.25">
      <c r="A59" s="43">
        <v>5</v>
      </c>
      <c r="B59" s="65" t="s">
        <v>70</v>
      </c>
      <c r="C59" s="14">
        <v>22</v>
      </c>
      <c r="D59" s="15">
        <v>22</v>
      </c>
      <c r="E59" s="14">
        <f t="shared" si="27"/>
        <v>106</v>
      </c>
      <c r="F59" s="14">
        <v>70</v>
      </c>
      <c r="G59" s="14">
        <v>34</v>
      </c>
      <c r="H59" s="14">
        <v>2</v>
      </c>
      <c r="I59" s="14">
        <v>0</v>
      </c>
      <c r="J59" s="58">
        <f t="shared" si="4"/>
        <v>4.8181818181818183</v>
      </c>
      <c r="K59" s="37">
        <v>1</v>
      </c>
      <c r="L59" s="24"/>
    </row>
    <row r="60" spans="1:12" ht="18" customHeight="1" x14ac:dyDescent="0.25">
      <c r="A60" s="43">
        <v>6</v>
      </c>
      <c r="B60" s="65" t="s">
        <v>71</v>
      </c>
      <c r="C60" s="14">
        <v>25</v>
      </c>
      <c r="D60" s="15">
        <v>25</v>
      </c>
      <c r="E60" s="14">
        <f t="shared" si="27"/>
        <v>268</v>
      </c>
      <c r="F60" s="14">
        <v>65</v>
      </c>
      <c r="G60" s="14">
        <v>197</v>
      </c>
      <c r="H60" s="14">
        <v>6</v>
      </c>
      <c r="I60" s="14">
        <v>0</v>
      </c>
      <c r="J60" s="58">
        <f t="shared" si="4"/>
        <v>10.72</v>
      </c>
      <c r="K60" s="37">
        <v>1</v>
      </c>
      <c r="L60" s="24"/>
    </row>
    <row r="61" spans="1:12" ht="18" customHeight="1" x14ac:dyDescent="0.25">
      <c r="A61" s="43">
        <v>7</v>
      </c>
      <c r="B61" s="65" t="s">
        <v>72</v>
      </c>
      <c r="C61" s="14">
        <v>22</v>
      </c>
      <c r="D61" s="15">
        <v>18</v>
      </c>
      <c r="E61" s="14">
        <f t="shared" si="27"/>
        <v>288</v>
      </c>
      <c r="F61" s="14">
        <v>16</v>
      </c>
      <c r="G61" s="14">
        <v>15</v>
      </c>
      <c r="H61" s="14">
        <v>0</v>
      </c>
      <c r="I61" s="14">
        <v>257</v>
      </c>
      <c r="J61" s="58">
        <f t="shared" si="4"/>
        <v>16</v>
      </c>
      <c r="K61" s="37">
        <v>0</v>
      </c>
      <c r="L61" s="24"/>
    </row>
    <row r="62" spans="1:12" ht="18" customHeight="1" x14ac:dyDescent="0.25">
      <c r="A62" s="43">
        <v>8</v>
      </c>
      <c r="B62" s="65" t="s">
        <v>73</v>
      </c>
      <c r="C62" s="14">
        <v>8</v>
      </c>
      <c r="D62" s="15">
        <v>8</v>
      </c>
      <c r="E62" s="14">
        <f>SUM(F62:I62)</f>
        <v>59</v>
      </c>
      <c r="F62" s="14">
        <v>31</v>
      </c>
      <c r="G62" s="14">
        <v>16</v>
      </c>
      <c r="H62" s="14">
        <v>10</v>
      </c>
      <c r="I62" s="14">
        <v>2</v>
      </c>
      <c r="J62" s="58">
        <f t="shared" si="4"/>
        <v>7.375</v>
      </c>
      <c r="K62" s="37">
        <v>0</v>
      </c>
      <c r="L62" s="24"/>
    </row>
    <row r="63" spans="1:12" ht="18" customHeight="1" x14ac:dyDescent="0.25">
      <c r="A63" s="43">
        <v>9</v>
      </c>
      <c r="B63" s="65" t="s">
        <v>74</v>
      </c>
      <c r="C63" s="14">
        <v>32</v>
      </c>
      <c r="D63" s="15">
        <v>30</v>
      </c>
      <c r="E63" s="14">
        <f t="shared" si="27"/>
        <v>174</v>
      </c>
      <c r="F63" s="14">
        <v>92</v>
      </c>
      <c r="G63" s="14">
        <v>39</v>
      </c>
      <c r="H63" s="14">
        <v>28</v>
      </c>
      <c r="I63" s="14">
        <v>15</v>
      </c>
      <c r="J63" s="58">
        <f t="shared" si="4"/>
        <v>5.8</v>
      </c>
      <c r="K63" s="67">
        <v>2</v>
      </c>
      <c r="L63" s="24"/>
    </row>
    <row r="64" spans="1:12" ht="18" customHeight="1" x14ac:dyDescent="0.25">
      <c r="A64" s="43">
        <v>10</v>
      </c>
      <c r="B64" s="65" t="s">
        <v>75</v>
      </c>
      <c r="C64" s="14">
        <v>5</v>
      </c>
      <c r="D64" s="15">
        <v>4</v>
      </c>
      <c r="E64" s="14">
        <f t="shared" si="27"/>
        <v>38</v>
      </c>
      <c r="F64" s="14">
        <v>15</v>
      </c>
      <c r="G64" s="14">
        <v>8</v>
      </c>
      <c r="H64" s="14">
        <v>4</v>
      </c>
      <c r="I64" s="14">
        <v>11</v>
      </c>
      <c r="J64" s="58">
        <f t="shared" si="4"/>
        <v>9.5</v>
      </c>
      <c r="K64" s="37">
        <v>1</v>
      </c>
      <c r="L64" s="24"/>
    </row>
    <row r="65" spans="1:12" ht="18" customHeight="1" x14ac:dyDescent="0.25">
      <c r="A65" s="43">
        <v>11</v>
      </c>
      <c r="B65" s="65" t="s">
        <v>76</v>
      </c>
      <c r="C65" s="14">
        <v>8</v>
      </c>
      <c r="D65" s="15">
        <v>8</v>
      </c>
      <c r="E65" s="14">
        <f>SUM(F65:I65)</f>
        <v>78</v>
      </c>
      <c r="F65" s="14">
        <v>36</v>
      </c>
      <c r="G65" s="14">
        <v>28</v>
      </c>
      <c r="H65" s="14">
        <v>4</v>
      </c>
      <c r="I65" s="14">
        <v>10</v>
      </c>
      <c r="J65" s="58">
        <f t="shared" si="4"/>
        <v>9.75</v>
      </c>
      <c r="K65" s="37">
        <v>0</v>
      </c>
      <c r="L65" s="24"/>
    </row>
    <row r="66" spans="1:12" ht="18" customHeight="1" thickBot="1" x14ac:dyDescent="0.3">
      <c r="A66" s="44">
        <v>12</v>
      </c>
      <c r="B66" s="68" t="s">
        <v>77</v>
      </c>
      <c r="C66" s="69">
        <v>8</v>
      </c>
      <c r="D66" s="70">
        <v>8</v>
      </c>
      <c r="E66" s="69">
        <f t="shared" si="27"/>
        <v>95</v>
      </c>
      <c r="F66" s="69">
        <v>31</v>
      </c>
      <c r="G66" s="69">
        <v>18</v>
      </c>
      <c r="H66" s="69">
        <v>2</v>
      </c>
      <c r="I66" s="69">
        <v>44</v>
      </c>
      <c r="J66" s="71">
        <f t="shared" si="4"/>
        <v>11.875</v>
      </c>
      <c r="K66" s="72">
        <v>0</v>
      </c>
      <c r="L66" s="28"/>
    </row>
    <row r="67" spans="1:12" ht="16.5" hidden="1" thickBot="1" x14ac:dyDescent="0.3">
      <c r="A67" s="78" t="s">
        <v>153</v>
      </c>
      <c r="B67" s="79"/>
      <c r="C67" s="9">
        <f t="shared" ref="C67:I67" si="28">C6+C11+C20+C25+C33+C39+C48+C54</f>
        <v>939</v>
      </c>
      <c r="D67" s="10">
        <f t="shared" si="28"/>
        <v>879</v>
      </c>
      <c r="E67" s="9">
        <f t="shared" si="28"/>
        <v>8887</v>
      </c>
      <c r="F67" s="9">
        <f t="shared" si="28"/>
        <v>3508</v>
      </c>
      <c r="G67" s="9">
        <f t="shared" si="28"/>
        <v>2199</v>
      </c>
      <c r="H67" s="9">
        <f t="shared" si="28"/>
        <v>370</v>
      </c>
      <c r="I67" s="9">
        <f t="shared" si="28"/>
        <v>2810</v>
      </c>
      <c r="J67" s="11">
        <f t="shared" ref="J67" si="29">E67/D67</f>
        <v>10.110352673492605</v>
      </c>
      <c r="K67" s="12">
        <f>K6+K11+K20+K25+K33+K39+K48+K54</f>
        <v>43</v>
      </c>
      <c r="L67" s="13">
        <f>L6+L11+L20+L25+L33+L39+L48+L54</f>
        <v>0</v>
      </c>
    </row>
    <row r="68" spans="1:12" x14ac:dyDescent="0.25">
      <c r="A68" s="3"/>
      <c r="B68" s="3"/>
      <c r="C68" s="3"/>
      <c r="D68" s="3"/>
      <c r="E68" s="3"/>
      <c r="F68" s="3"/>
      <c r="G68" s="3"/>
      <c r="H68" s="3"/>
      <c r="I68" s="3"/>
      <c r="J68" s="57"/>
      <c r="K68" s="3"/>
      <c r="L68" s="3"/>
    </row>
    <row r="69" spans="1:12" x14ac:dyDescent="0.25">
      <c r="B69" s="1" t="s">
        <v>18</v>
      </c>
    </row>
    <row r="85" spans="5:5" x14ac:dyDescent="0.25">
      <c r="E85" s="1" t="s">
        <v>31</v>
      </c>
    </row>
  </sheetData>
  <mergeCells count="18">
    <mergeCell ref="A5:B5"/>
    <mergeCell ref="A6:B6"/>
    <mergeCell ref="A11:B11"/>
    <mergeCell ref="A20:B20"/>
    <mergeCell ref="A25:B25"/>
    <mergeCell ref="A1:L1"/>
    <mergeCell ref="A2:A3"/>
    <mergeCell ref="B2:B3"/>
    <mergeCell ref="C2:D2"/>
    <mergeCell ref="E2:E3"/>
    <mergeCell ref="F2:I2"/>
    <mergeCell ref="J2:J3"/>
    <mergeCell ref="K2:K3"/>
    <mergeCell ref="A33:B33"/>
    <mergeCell ref="A39:B39"/>
    <mergeCell ref="A48:B48"/>
    <mergeCell ref="A54:B54"/>
    <mergeCell ref="A67:B67"/>
  </mergeCells>
  <conditionalFormatting sqref="L1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91" right="0.23622047244094491" top="0" bottom="0" header="0.11811023622047245" footer="0.11811023622047245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workbookViewId="0">
      <pane ySplit="4" topLeftCell="A5" activePane="bottomLeft" state="frozen"/>
      <selection pane="bottomLeft" activeCell="O23" sqref="O23"/>
    </sheetView>
  </sheetViews>
  <sheetFormatPr defaultColWidth="9.140625" defaultRowHeight="15" x14ac:dyDescent="0.25"/>
  <cols>
    <col min="1" max="1" width="4.28515625" style="4" customWidth="1"/>
    <col min="2" max="2" width="21.5703125" style="4" customWidth="1"/>
    <col min="3" max="3" width="12.140625" style="4" customWidth="1"/>
    <col min="4" max="4" width="14.28515625" style="4" customWidth="1"/>
    <col min="5" max="5" width="14.7109375" style="4" customWidth="1"/>
    <col min="6" max="6" width="11.85546875" style="4" customWidth="1"/>
    <col min="7" max="7" width="8.28515625" style="4" customWidth="1"/>
    <col min="8" max="8" width="14.5703125" style="4" customWidth="1"/>
    <col min="9" max="9" width="8" style="4" customWidth="1"/>
    <col min="10" max="10" width="12.5703125" style="4" customWidth="1"/>
    <col min="11" max="11" width="14.28515625" style="4" customWidth="1"/>
    <col min="12" max="12" width="29.42578125" style="4" hidden="1" customWidth="1"/>
    <col min="13" max="16384" width="9.140625" style="4"/>
  </cols>
  <sheetData>
    <row r="1" spans="1:16" ht="42" customHeight="1" thickBot="1" x14ac:dyDescent="0.35">
      <c r="A1" s="96" t="s">
        <v>158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1:16" ht="44.25" customHeight="1" x14ac:dyDescent="0.25">
      <c r="A2" s="83" t="s">
        <v>0</v>
      </c>
      <c r="B2" s="84" t="s">
        <v>79</v>
      </c>
      <c r="C2" s="84" t="s">
        <v>80</v>
      </c>
      <c r="D2" s="84"/>
      <c r="E2" s="84" t="s">
        <v>81</v>
      </c>
      <c r="F2" s="84" t="s">
        <v>82</v>
      </c>
      <c r="G2" s="84"/>
      <c r="H2" s="84"/>
      <c r="I2" s="84"/>
      <c r="J2" s="84" t="s">
        <v>83</v>
      </c>
      <c r="K2" s="87" t="s">
        <v>84</v>
      </c>
      <c r="L2" s="99" t="s">
        <v>85</v>
      </c>
    </row>
    <row r="3" spans="1:16" ht="48" customHeight="1" x14ac:dyDescent="0.25">
      <c r="A3" s="76"/>
      <c r="B3" s="77"/>
      <c r="C3" s="48" t="s">
        <v>86</v>
      </c>
      <c r="D3" s="48" t="s">
        <v>87</v>
      </c>
      <c r="E3" s="77"/>
      <c r="F3" s="48" t="s">
        <v>88</v>
      </c>
      <c r="G3" s="48" t="s">
        <v>89</v>
      </c>
      <c r="H3" s="48" t="s">
        <v>90</v>
      </c>
      <c r="I3" s="48" t="s">
        <v>91</v>
      </c>
      <c r="J3" s="77"/>
      <c r="K3" s="88"/>
      <c r="L3" s="100"/>
    </row>
    <row r="4" spans="1:16" ht="12.75" customHeight="1" x14ac:dyDescent="0.25">
      <c r="A4" s="46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5">
        <v>7</v>
      </c>
      <c r="H4" s="45">
        <v>8</v>
      </c>
      <c r="I4" s="45">
        <v>9</v>
      </c>
      <c r="J4" s="45">
        <v>10</v>
      </c>
      <c r="K4" s="47">
        <v>11</v>
      </c>
      <c r="L4" s="30">
        <v>11</v>
      </c>
    </row>
    <row r="5" spans="1:16" ht="15.75" x14ac:dyDescent="0.25">
      <c r="A5" s="89" t="s">
        <v>78</v>
      </c>
      <c r="B5" s="90"/>
      <c r="C5" s="49">
        <f>C6+C11+C20+C25+C33+C39+C48+C54</f>
        <v>939</v>
      </c>
      <c r="D5" s="49">
        <f t="shared" ref="D5:K5" si="0">D6+D11+D20+D25+D33+D39+D48+D54</f>
        <v>879</v>
      </c>
      <c r="E5" s="62">
        <f>E6+E11+E20+E25+E33+E39+E48+E54</f>
        <v>8887</v>
      </c>
      <c r="F5" s="49">
        <f t="shared" si="0"/>
        <v>3508</v>
      </c>
      <c r="G5" s="49">
        <f t="shared" si="0"/>
        <v>2199</v>
      </c>
      <c r="H5" s="49">
        <f t="shared" si="0"/>
        <v>370</v>
      </c>
      <c r="I5" s="49">
        <f t="shared" si="0"/>
        <v>2810</v>
      </c>
      <c r="J5" s="63">
        <f>E5/D5</f>
        <v>10.110352673492605</v>
      </c>
      <c r="K5" s="50">
        <f t="shared" si="0"/>
        <v>43</v>
      </c>
      <c r="L5" s="30"/>
    </row>
    <row r="6" spans="1:16" s="5" customFormat="1" ht="15.95" customHeight="1" x14ac:dyDescent="0.25">
      <c r="A6" s="76" t="s">
        <v>92</v>
      </c>
      <c r="B6" s="77"/>
      <c r="C6" s="48">
        <f>SUM(C7:C10)</f>
        <v>84</v>
      </c>
      <c r="D6" s="48">
        <f t="shared" ref="D6" si="1">SUM(D7:D10)</f>
        <v>73</v>
      </c>
      <c r="E6" s="56">
        <f>SUM(E7:E10)</f>
        <v>1191</v>
      </c>
      <c r="F6" s="48">
        <f>SUM(F7:F10)</f>
        <v>328</v>
      </c>
      <c r="G6" s="48">
        <f t="shared" ref="G6:I6" si="2">SUM(G7:G10)</f>
        <v>150</v>
      </c>
      <c r="H6" s="48">
        <f t="shared" si="2"/>
        <v>46</v>
      </c>
      <c r="I6" s="48">
        <f t="shared" si="2"/>
        <v>667</v>
      </c>
      <c r="J6" s="61">
        <f>E6/D6</f>
        <v>16.315068493150687</v>
      </c>
      <c r="K6" s="51">
        <f>K10+K9+K8+K7</f>
        <v>7</v>
      </c>
      <c r="L6" s="25">
        <f t="shared" ref="L6" si="3">SUM(L7:L10)</f>
        <v>0</v>
      </c>
    </row>
    <row r="7" spans="1:16" ht="15.95" customHeight="1" x14ac:dyDescent="0.25">
      <c r="A7" s="38">
        <v>1</v>
      </c>
      <c r="B7" s="16" t="s">
        <v>93</v>
      </c>
      <c r="C7" s="14">
        <v>21</v>
      </c>
      <c r="D7" s="15">
        <v>15</v>
      </c>
      <c r="E7" s="14">
        <f>F7+G7+H7+I7</f>
        <v>553</v>
      </c>
      <c r="F7" s="14">
        <v>67</v>
      </c>
      <c r="G7" s="14">
        <v>34</v>
      </c>
      <c r="H7" s="14">
        <v>6</v>
      </c>
      <c r="I7" s="14">
        <v>446</v>
      </c>
      <c r="J7" s="58">
        <f t="shared" ref="J7:J66" si="4">E7/D7</f>
        <v>36.866666666666667</v>
      </c>
      <c r="K7" s="66" t="s">
        <v>155</v>
      </c>
      <c r="L7" s="21"/>
      <c r="M7" s="29"/>
    </row>
    <row r="8" spans="1:16" ht="15.95" customHeight="1" x14ac:dyDescent="0.25">
      <c r="A8" s="38">
        <v>2</v>
      </c>
      <c r="B8" s="16" t="s">
        <v>94</v>
      </c>
      <c r="C8" s="14">
        <v>21</v>
      </c>
      <c r="D8" s="15">
        <v>21</v>
      </c>
      <c r="E8" s="14">
        <f t="shared" ref="E8:E10" si="5">F8+G8+H8+I8</f>
        <v>188</v>
      </c>
      <c r="F8" s="14">
        <v>86</v>
      </c>
      <c r="G8" s="14">
        <v>31</v>
      </c>
      <c r="H8" s="14">
        <v>18</v>
      </c>
      <c r="I8" s="14">
        <v>53</v>
      </c>
      <c r="J8" s="58">
        <f t="shared" si="4"/>
        <v>8.9523809523809526</v>
      </c>
      <c r="K8" s="66" t="s">
        <v>159</v>
      </c>
      <c r="L8" s="21"/>
    </row>
    <row r="9" spans="1:16" ht="15.75" customHeight="1" x14ac:dyDescent="0.25">
      <c r="A9" s="38">
        <v>3</v>
      </c>
      <c r="B9" s="16" t="s">
        <v>95</v>
      </c>
      <c r="C9" s="14">
        <v>21</v>
      </c>
      <c r="D9" s="15">
        <v>16</v>
      </c>
      <c r="E9" s="14">
        <f t="shared" si="5"/>
        <v>244</v>
      </c>
      <c r="F9" s="14">
        <v>86</v>
      </c>
      <c r="G9" s="14">
        <v>46</v>
      </c>
      <c r="H9" s="14">
        <v>4</v>
      </c>
      <c r="I9" s="14">
        <v>108</v>
      </c>
      <c r="J9" s="58">
        <f t="shared" si="4"/>
        <v>15.25</v>
      </c>
      <c r="K9" s="66" t="s">
        <v>160</v>
      </c>
      <c r="L9" s="21"/>
    </row>
    <row r="10" spans="1:16" ht="16.5" customHeight="1" x14ac:dyDescent="0.25">
      <c r="A10" s="38">
        <v>4</v>
      </c>
      <c r="B10" s="16" t="s">
        <v>96</v>
      </c>
      <c r="C10" s="14">
        <v>21</v>
      </c>
      <c r="D10" s="15">
        <v>21</v>
      </c>
      <c r="E10" s="14">
        <f t="shared" si="5"/>
        <v>206</v>
      </c>
      <c r="F10" s="14">
        <v>89</v>
      </c>
      <c r="G10" s="14">
        <v>39</v>
      </c>
      <c r="H10" s="14">
        <v>18</v>
      </c>
      <c r="I10" s="14">
        <v>60</v>
      </c>
      <c r="J10" s="58">
        <f t="shared" si="4"/>
        <v>9.8095238095238102</v>
      </c>
      <c r="K10" s="66" t="s">
        <v>156</v>
      </c>
      <c r="L10" s="21"/>
      <c r="M10" s="6"/>
      <c r="O10" s="4" t="s">
        <v>18</v>
      </c>
    </row>
    <row r="11" spans="1:16" ht="15.95" customHeight="1" x14ac:dyDescent="0.25">
      <c r="A11" s="76" t="s">
        <v>97</v>
      </c>
      <c r="B11" s="77"/>
      <c r="C11" s="48">
        <f t="shared" ref="C11" si="6">SUM(C12:C19)</f>
        <v>190</v>
      </c>
      <c r="D11" s="48">
        <f>SUM(D12:D19)</f>
        <v>165</v>
      </c>
      <c r="E11" s="56">
        <f>SUM(E12:E19)</f>
        <v>1638</v>
      </c>
      <c r="F11" s="48">
        <f>SUM(F12:F19)</f>
        <v>795</v>
      </c>
      <c r="G11" s="48">
        <f t="shared" ref="G11:I11" si="7">SUM(G12:G19)</f>
        <v>219</v>
      </c>
      <c r="H11" s="48">
        <f t="shared" si="7"/>
        <v>102</v>
      </c>
      <c r="I11" s="48">
        <f t="shared" si="7"/>
        <v>522</v>
      </c>
      <c r="J11" s="61">
        <f t="shared" si="4"/>
        <v>9.9272727272727277</v>
      </c>
      <c r="K11" s="52">
        <f>SUM(K12:K19)</f>
        <v>25</v>
      </c>
      <c r="L11" s="25">
        <f>SUM(L12:L19)</f>
        <v>0</v>
      </c>
    </row>
    <row r="12" spans="1:16" ht="15.95" customHeight="1" x14ac:dyDescent="0.25">
      <c r="A12" s="38">
        <v>1</v>
      </c>
      <c r="B12" s="16" t="s">
        <v>98</v>
      </c>
      <c r="C12" s="14">
        <v>30</v>
      </c>
      <c r="D12" s="15">
        <v>27</v>
      </c>
      <c r="E12" s="14">
        <f>F12+G12+H12+I12</f>
        <v>212</v>
      </c>
      <c r="F12" s="14">
        <v>70</v>
      </c>
      <c r="G12" s="14">
        <v>40</v>
      </c>
      <c r="H12" s="14">
        <v>6</v>
      </c>
      <c r="I12" s="14">
        <v>96</v>
      </c>
      <c r="J12" s="58">
        <f t="shared" si="4"/>
        <v>7.8518518518518521</v>
      </c>
      <c r="K12" s="37">
        <v>1</v>
      </c>
      <c r="L12" s="24"/>
      <c r="P12" s="4" t="s">
        <v>18</v>
      </c>
    </row>
    <row r="13" spans="1:16" ht="15.95" customHeight="1" x14ac:dyDescent="0.25">
      <c r="A13" s="38">
        <v>2</v>
      </c>
      <c r="B13" s="16" t="s">
        <v>99</v>
      </c>
      <c r="C13" s="14">
        <v>24</v>
      </c>
      <c r="D13" s="15">
        <v>24</v>
      </c>
      <c r="E13" s="14">
        <f t="shared" ref="E13:E19" si="8">F13+G13+H13+I13</f>
        <v>167</v>
      </c>
      <c r="F13" s="14">
        <v>67</v>
      </c>
      <c r="G13" s="14">
        <v>12</v>
      </c>
      <c r="H13" s="14">
        <v>16</v>
      </c>
      <c r="I13" s="14">
        <v>72</v>
      </c>
      <c r="J13" s="58">
        <f t="shared" si="4"/>
        <v>6.958333333333333</v>
      </c>
      <c r="K13" s="37">
        <v>3</v>
      </c>
      <c r="L13" s="24"/>
      <c r="M13" s="7"/>
    </row>
    <row r="14" spans="1:16" ht="15.95" customHeight="1" x14ac:dyDescent="0.25">
      <c r="A14" s="38">
        <v>3</v>
      </c>
      <c r="B14" s="16" t="s">
        <v>100</v>
      </c>
      <c r="C14" s="14">
        <v>35</v>
      </c>
      <c r="D14" s="15">
        <v>24</v>
      </c>
      <c r="E14" s="14">
        <f t="shared" si="8"/>
        <v>168</v>
      </c>
      <c r="F14" s="14">
        <v>100</v>
      </c>
      <c r="G14" s="14">
        <v>30</v>
      </c>
      <c r="H14" s="14">
        <v>4</v>
      </c>
      <c r="I14" s="14">
        <v>34</v>
      </c>
      <c r="J14" s="58">
        <f t="shared" si="4"/>
        <v>7</v>
      </c>
      <c r="K14" s="37">
        <v>1</v>
      </c>
      <c r="L14" s="24"/>
    </row>
    <row r="15" spans="1:16" ht="15.95" customHeight="1" x14ac:dyDescent="0.25">
      <c r="A15" s="38">
        <v>4</v>
      </c>
      <c r="B15" s="16" t="s">
        <v>101</v>
      </c>
      <c r="C15" s="14">
        <v>35</v>
      </c>
      <c r="D15" s="15">
        <v>33</v>
      </c>
      <c r="E15" s="14">
        <f t="shared" si="8"/>
        <v>436</v>
      </c>
      <c r="F15" s="14">
        <v>293</v>
      </c>
      <c r="G15" s="14">
        <v>45</v>
      </c>
      <c r="H15" s="14">
        <v>0</v>
      </c>
      <c r="I15" s="14">
        <v>98</v>
      </c>
      <c r="J15" s="58">
        <f t="shared" si="4"/>
        <v>13.212121212121213</v>
      </c>
      <c r="K15" s="37">
        <v>6</v>
      </c>
      <c r="L15" s="24"/>
      <c r="N15" s="4" t="s">
        <v>24</v>
      </c>
    </row>
    <row r="16" spans="1:16" ht="15.95" customHeight="1" x14ac:dyDescent="0.25">
      <c r="A16" s="38">
        <v>5</v>
      </c>
      <c r="B16" s="16" t="s">
        <v>102</v>
      </c>
      <c r="C16" s="14">
        <v>8</v>
      </c>
      <c r="D16" s="15">
        <v>7</v>
      </c>
      <c r="E16" s="14">
        <f t="shared" si="8"/>
        <v>134</v>
      </c>
      <c r="F16" s="14">
        <v>47</v>
      </c>
      <c r="G16" s="14">
        <v>15</v>
      </c>
      <c r="H16" s="14">
        <v>8</v>
      </c>
      <c r="I16" s="14">
        <v>64</v>
      </c>
      <c r="J16" s="58">
        <f t="shared" si="4"/>
        <v>19.142857142857142</v>
      </c>
      <c r="K16" s="37">
        <v>13</v>
      </c>
      <c r="L16" s="24"/>
    </row>
    <row r="17" spans="1:23" ht="15.95" customHeight="1" x14ac:dyDescent="0.25">
      <c r="A17" s="38">
        <v>6</v>
      </c>
      <c r="B17" s="16" t="s">
        <v>103</v>
      </c>
      <c r="C17" s="14">
        <v>17</v>
      </c>
      <c r="D17" s="15">
        <v>15</v>
      </c>
      <c r="E17" s="14">
        <f t="shared" si="8"/>
        <v>189</v>
      </c>
      <c r="F17" s="14">
        <v>94</v>
      </c>
      <c r="G17" s="14">
        <v>41</v>
      </c>
      <c r="H17" s="14">
        <v>32</v>
      </c>
      <c r="I17" s="14">
        <v>22</v>
      </c>
      <c r="J17" s="58">
        <f t="shared" si="4"/>
        <v>12.6</v>
      </c>
      <c r="K17" s="37">
        <v>1</v>
      </c>
      <c r="L17" s="24"/>
    </row>
    <row r="18" spans="1:23" ht="15.75" x14ac:dyDescent="0.25">
      <c r="A18" s="38">
        <v>7</v>
      </c>
      <c r="B18" s="16" t="s">
        <v>104</v>
      </c>
      <c r="C18" s="14">
        <v>17</v>
      </c>
      <c r="D18" s="15">
        <v>11</v>
      </c>
      <c r="E18" s="14">
        <f t="shared" si="8"/>
        <v>92</v>
      </c>
      <c r="F18" s="14">
        <v>70</v>
      </c>
      <c r="G18" s="14">
        <v>10</v>
      </c>
      <c r="H18" s="14">
        <v>12</v>
      </c>
      <c r="I18" s="14">
        <v>0</v>
      </c>
      <c r="J18" s="58">
        <f t="shared" si="4"/>
        <v>8.3636363636363633</v>
      </c>
      <c r="K18" s="37">
        <v>0</v>
      </c>
      <c r="L18" s="24"/>
      <c r="M18" s="29"/>
    </row>
    <row r="19" spans="1:23" ht="18.75" customHeight="1" x14ac:dyDescent="0.25">
      <c r="A19" s="38">
        <v>8</v>
      </c>
      <c r="B19" s="16" t="s">
        <v>105</v>
      </c>
      <c r="C19" s="14">
        <v>24</v>
      </c>
      <c r="D19" s="15">
        <v>24</v>
      </c>
      <c r="E19" s="14">
        <f t="shared" si="8"/>
        <v>240</v>
      </c>
      <c r="F19" s="14">
        <v>54</v>
      </c>
      <c r="G19" s="14">
        <v>26</v>
      </c>
      <c r="H19" s="14">
        <v>24</v>
      </c>
      <c r="I19" s="14">
        <v>136</v>
      </c>
      <c r="J19" s="58">
        <f t="shared" si="4"/>
        <v>10</v>
      </c>
      <c r="K19" s="37">
        <v>0</v>
      </c>
      <c r="L19" s="24"/>
    </row>
    <row r="20" spans="1:23" ht="16.5" customHeight="1" x14ac:dyDescent="0.25">
      <c r="A20" s="76" t="s">
        <v>106</v>
      </c>
      <c r="B20" s="77"/>
      <c r="C20" s="48">
        <f t="shared" ref="C20:D20" si="9">SUM(C21:C24)</f>
        <v>50</v>
      </c>
      <c r="D20" s="48">
        <f t="shared" si="9"/>
        <v>48</v>
      </c>
      <c r="E20" s="56">
        <f>SUM(E21:E24)</f>
        <v>328</v>
      </c>
      <c r="F20" s="48">
        <f>SUM(F21:F24)</f>
        <v>146</v>
      </c>
      <c r="G20" s="48">
        <f t="shared" ref="G20:I20" si="10">SUM(G21:G24)</f>
        <v>111</v>
      </c>
      <c r="H20" s="48">
        <f t="shared" si="10"/>
        <v>10</v>
      </c>
      <c r="I20" s="48">
        <f t="shared" si="10"/>
        <v>61</v>
      </c>
      <c r="J20" s="61">
        <f t="shared" si="4"/>
        <v>6.833333333333333</v>
      </c>
      <c r="K20" s="52">
        <f>SUM(K21:K24)</f>
        <v>1</v>
      </c>
      <c r="L20" s="25">
        <f>SUM(L21:L24)</f>
        <v>0</v>
      </c>
    </row>
    <row r="21" spans="1:23" ht="15.75" x14ac:dyDescent="0.25">
      <c r="A21" s="38">
        <v>1</v>
      </c>
      <c r="B21" s="73" t="s">
        <v>107</v>
      </c>
      <c r="C21" s="14">
        <v>24</v>
      </c>
      <c r="D21" s="15">
        <v>22</v>
      </c>
      <c r="E21" s="14">
        <f>F21+G21+H21+I21</f>
        <v>129</v>
      </c>
      <c r="F21" s="14">
        <v>71</v>
      </c>
      <c r="G21" s="14">
        <v>44</v>
      </c>
      <c r="H21" s="14">
        <v>2</v>
      </c>
      <c r="I21" s="14">
        <v>12</v>
      </c>
      <c r="J21" s="58">
        <f t="shared" si="4"/>
        <v>5.8636363636363633</v>
      </c>
      <c r="K21" s="37">
        <v>0</v>
      </c>
      <c r="L21" s="24"/>
      <c r="O21" s="4" t="s">
        <v>31</v>
      </c>
    </row>
    <row r="22" spans="1:23" ht="15.75" x14ac:dyDescent="0.25">
      <c r="A22" s="38">
        <v>2</v>
      </c>
      <c r="B22" s="74" t="s">
        <v>108</v>
      </c>
      <c r="C22" s="14">
        <v>10</v>
      </c>
      <c r="D22" s="15">
        <v>10</v>
      </c>
      <c r="E22" s="14">
        <f t="shared" ref="E22:E24" si="11">F22+G22+H22+I22</f>
        <v>78</v>
      </c>
      <c r="F22" s="14">
        <v>23</v>
      </c>
      <c r="G22" s="14">
        <v>28</v>
      </c>
      <c r="H22" s="14">
        <v>4</v>
      </c>
      <c r="I22" s="14">
        <v>23</v>
      </c>
      <c r="J22" s="58">
        <f t="shared" si="4"/>
        <v>7.8</v>
      </c>
      <c r="K22" s="37">
        <v>0</v>
      </c>
      <c r="L22" s="24"/>
    </row>
    <row r="23" spans="1:23" ht="15.75" x14ac:dyDescent="0.25">
      <c r="A23" s="38">
        <v>3</v>
      </c>
      <c r="B23" s="16" t="s">
        <v>109</v>
      </c>
      <c r="C23" s="14">
        <v>10</v>
      </c>
      <c r="D23" s="15">
        <v>10</v>
      </c>
      <c r="E23" s="14">
        <f t="shared" si="11"/>
        <v>61</v>
      </c>
      <c r="F23" s="14">
        <v>23</v>
      </c>
      <c r="G23" s="14">
        <v>17</v>
      </c>
      <c r="H23" s="14">
        <v>0</v>
      </c>
      <c r="I23" s="15">
        <v>21</v>
      </c>
      <c r="J23" s="58">
        <f t="shared" si="4"/>
        <v>6.1</v>
      </c>
      <c r="K23" s="37">
        <v>0</v>
      </c>
      <c r="L23" s="24"/>
    </row>
    <row r="24" spans="1:23" ht="15.75" x14ac:dyDescent="0.25">
      <c r="A24" s="38">
        <v>4</v>
      </c>
      <c r="B24" s="16" t="s">
        <v>110</v>
      </c>
      <c r="C24" s="14">
        <v>6</v>
      </c>
      <c r="D24" s="15">
        <v>6</v>
      </c>
      <c r="E24" s="14">
        <f t="shared" si="11"/>
        <v>60</v>
      </c>
      <c r="F24" s="14">
        <v>29</v>
      </c>
      <c r="G24" s="14">
        <v>22</v>
      </c>
      <c r="H24" s="14">
        <v>4</v>
      </c>
      <c r="I24" s="14">
        <v>5</v>
      </c>
      <c r="J24" s="58">
        <f t="shared" si="4"/>
        <v>10</v>
      </c>
      <c r="K24" s="37">
        <v>1</v>
      </c>
      <c r="L24" s="24"/>
    </row>
    <row r="25" spans="1:23" ht="15.75" customHeight="1" x14ac:dyDescent="0.25">
      <c r="A25" s="76" t="s">
        <v>111</v>
      </c>
      <c r="B25" s="77"/>
      <c r="C25" s="48">
        <f>SUM(C26:C32)</f>
        <v>98</v>
      </c>
      <c r="D25" s="48">
        <f t="shared" ref="D25:K25" si="12">SUM(D26:D32)</f>
        <v>91</v>
      </c>
      <c r="E25" s="56">
        <f>SUM(E26:E32)</f>
        <v>1198</v>
      </c>
      <c r="F25" s="48">
        <f>SUM(F26:F32)</f>
        <v>494</v>
      </c>
      <c r="G25" s="48">
        <f t="shared" ref="G25:I25" si="13">SUM(G26:G32)</f>
        <v>377</v>
      </c>
      <c r="H25" s="48">
        <f t="shared" si="13"/>
        <v>38</v>
      </c>
      <c r="I25" s="48">
        <f t="shared" si="13"/>
        <v>289</v>
      </c>
      <c r="J25" s="61">
        <f t="shared" si="4"/>
        <v>13.164835164835164</v>
      </c>
      <c r="K25" s="52">
        <f t="shared" si="12"/>
        <v>2</v>
      </c>
      <c r="L25" s="25">
        <f t="shared" ref="L25" si="14">SUM(L26:L32)</f>
        <v>0</v>
      </c>
    </row>
    <row r="26" spans="1:23" ht="15.75" x14ac:dyDescent="0.25">
      <c r="A26" s="38">
        <v>1</v>
      </c>
      <c r="B26" s="16" t="s">
        <v>112</v>
      </c>
      <c r="C26" s="14">
        <v>14</v>
      </c>
      <c r="D26" s="15">
        <v>14</v>
      </c>
      <c r="E26" s="14">
        <f>F26+G26+H26+I26</f>
        <v>168</v>
      </c>
      <c r="F26" s="14">
        <v>51</v>
      </c>
      <c r="G26" s="14">
        <v>15</v>
      </c>
      <c r="H26" s="14">
        <v>0</v>
      </c>
      <c r="I26" s="14">
        <v>102</v>
      </c>
      <c r="J26" s="58">
        <f t="shared" si="4"/>
        <v>12</v>
      </c>
      <c r="K26" s="37">
        <v>1</v>
      </c>
      <c r="L26" s="24"/>
    </row>
    <row r="27" spans="1:23" ht="15.75" x14ac:dyDescent="0.25">
      <c r="A27" s="38">
        <v>2</v>
      </c>
      <c r="B27" s="16" t="s">
        <v>113</v>
      </c>
      <c r="C27" s="14">
        <v>13</v>
      </c>
      <c r="D27" s="15">
        <v>13</v>
      </c>
      <c r="E27" s="14">
        <f t="shared" ref="E27:E32" si="15">F27+G27+H27+I27</f>
        <v>134</v>
      </c>
      <c r="F27" s="14">
        <v>68</v>
      </c>
      <c r="G27" s="14">
        <v>14</v>
      </c>
      <c r="H27" s="14">
        <v>2</v>
      </c>
      <c r="I27" s="14">
        <v>50</v>
      </c>
      <c r="J27" s="58">
        <f t="shared" si="4"/>
        <v>10.307692307692308</v>
      </c>
      <c r="K27" s="37">
        <v>0</v>
      </c>
      <c r="L27" s="24"/>
    </row>
    <row r="28" spans="1:23" ht="15.75" x14ac:dyDescent="0.25">
      <c r="A28" s="38">
        <v>3</v>
      </c>
      <c r="B28" s="16" t="s">
        <v>114</v>
      </c>
      <c r="C28" s="14">
        <v>15</v>
      </c>
      <c r="D28" s="15">
        <v>15</v>
      </c>
      <c r="E28" s="14">
        <f t="shared" si="15"/>
        <v>161</v>
      </c>
      <c r="F28" s="14">
        <v>57</v>
      </c>
      <c r="G28" s="14">
        <v>18</v>
      </c>
      <c r="H28" s="14">
        <v>18</v>
      </c>
      <c r="I28" s="14">
        <v>68</v>
      </c>
      <c r="J28" s="58">
        <f t="shared" si="4"/>
        <v>10.733333333333333</v>
      </c>
      <c r="K28" s="37">
        <v>0</v>
      </c>
      <c r="L28" s="24"/>
      <c r="M28" s="8" t="s">
        <v>18</v>
      </c>
    </row>
    <row r="29" spans="1:23" ht="15.75" x14ac:dyDescent="0.25">
      <c r="A29" s="38">
        <v>4</v>
      </c>
      <c r="B29" s="16" t="s">
        <v>115</v>
      </c>
      <c r="C29" s="14">
        <v>15</v>
      </c>
      <c r="D29" s="15">
        <v>10</v>
      </c>
      <c r="E29" s="14">
        <f t="shared" si="15"/>
        <v>339</v>
      </c>
      <c r="F29" s="14">
        <v>105</v>
      </c>
      <c r="G29" s="14">
        <v>234</v>
      </c>
      <c r="H29" s="14">
        <v>0</v>
      </c>
      <c r="I29" s="14">
        <v>0</v>
      </c>
      <c r="J29" s="58">
        <f t="shared" si="4"/>
        <v>33.9</v>
      </c>
      <c r="K29" s="37">
        <v>0</v>
      </c>
      <c r="L29" s="24"/>
      <c r="N29" s="4" t="s">
        <v>31</v>
      </c>
    </row>
    <row r="30" spans="1:23" ht="15.75" x14ac:dyDescent="0.25">
      <c r="A30" s="38">
        <v>5</v>
      </c>
      <c r="B30" s="16" t="s">
        <v>116</v>
      </c>
      <c r="C30" s="14">
        <v>14</v>
      </c>
      <c r="D30" s="15">
        <v>12</v>
      </c>
      <c r="E30" s="14">
        <f t="shared" si="15"/>
        <v>175</v>
      </c>
      <c r="F30" s="14">
        <v>110</v>
      </c>
      <c r="G30" s="14">
        <v>19</v>
      </c>
      <c r="H30" s="14">
        <v>6</v>
      </c>
      <c r="I30" s="14">
        <v>40</v>
      </c>
      <c r="J30" s="58">
        <f t="shared" si="4"/>
        <v>14.583333333333334</v>
      </c>
      <c r="K30" s="37">
        <v>0</v>
      </c>
      <c r="L30" s="24"/>
    </row>
    <row r="31" spans="1:23" ht="15.75" x14ac:dyDescent="0.25">
      <c r="A31" s="38">
        <v>6</v>
      </c>
      <c r="B31" s="16" t="s">
        <v>117</v>
      </c>
      <c r="C31" s="14">
        <v>15</v>
      </c>
      <c r="D31" s="15">
        <v>15</v>
      </c>
      <c r="E31" s="14">
        <f t="shared" si="15"/>
        <v>131</v>
      </c>
      <c r="F31" s="14">
        <v>56</v>
      </c>
      <c r="G31" s="14">
        <v>65</v>
      </c>
      <c r="H31" s="14">
        <v>0</v>
      </c>
      <c r="I31" s="14">
        <v>10</v>
      </c>
      <c r="J31" s="58">
        <f t="shared" si="4"/>
        <v>8.7333333333333325</v>
      </c>
      <c r="K31" s="37">
        <v>1</v>
      </c>
      <c r="L31" s="24"/>
      <c r="N31" s="4" t="s">
        <v>31</v>
      </c>
      <c r="W31" s="4" t="s">
        <v>24</v>
      </c>
    </row>
    <row r="32" spans="1:23" ht="15.75" x14ac:dyDescent="0.25">
      <c r="A32" s="38">
        <v>7</v>
      </c>
      <c r="B32" s="16" t="s">
        <v>118</v>
      </c>
      <c r="C32" s="14">
        <v>12</v>
      </c>
      <c r="D32" s="15">
        <v>12</v>
      </c>
      <c r="E32" s="14">
        <f t="shared" si="15"/>
        <v>90</v>
      </c>
      <c r="F32" s="14">
        <v>47</v>
      </c>
      <c r="G32" s="14">
        <v>12</v>
      </c>
      <c r="H32" s="14">
        <v>12</v>
      </c>
      <c r="I32" s="14">
        <v>19</v>
      </c>
      <c r="J32" s="58">
        <f t="shared" si="4"/>
        <v>7.5</v>
      </c>
      <c r="K32" s="37">
        <v>0</v>
      </c>
      <c r="L32" s="24"/>
    </row>
    <row r="33" spans="1:17" ht="16.5" customHeight="1" x14ac:dyDescent="0.25">
      <c r="A33" s="93" t="s">
        <v>119</v>
      </c>
      <c r="B33" s="86"/>
      <c r="C33" s="48">
        <f>SUM(C34:C38)</f>
        <v>84</v>
      </c>
      <c r="D33" s="48">
        <f t="shared" ref="D33" si="16">SUM(D34:D38)</f>
        <v>84</v>
      </c>
      <c r="E33" s="56">
        <f>SUM(E34:E38)</f>
        <v>625</v>
      </c>
      <c r="F33" s="48">
        <f>SUM(F34:F38)</f>
        <v>297</v>
      </c>
      <c r="G33" s="48">
        <f t="shared" ref="G33:I33" si="17">SUM(G34:G38)</f>
        <v>157</v>
      </c>
      <c r="H33" s="48">
        <f t="shared" si="17"/>
        <v>26</v>
      </c>
      <c r="I33" s="48">
        <f t="shared" si="17"/>
        <v>145</v>
      </c>
      <c r="J33" s="61">
        <f t="shared" si="4"/>
        <v>7.4404761904761907</v>
      </c>
      <c r="K33" s="52">
        <f>SUM(K34:K38)</f>
        <v>0</v>
      </c>
      <c r="L33" s="25">
        <f>SUM(L34:L38)</f>
        <v>0</v>
      </c>
    </row>
    <row r="34" spans="1:17" ht="15.75" x14ac:dyDescent="0.25">
      <c r="A34" s="38">
        <v>1</v>
      </c>
      <c r="B34" s="16" t="s">
        <v>120</v>
      </c>
      <c r="C34" s="14">
        <v>24</v>
      </c>
      <c r="D34" s="15">
        <v>24</v>
      </c>
      <c r="E34" s="14">
        <f>F34+G34+H34+I34</f>
        <v>99</v>
      </c>
      <c r="F34" s="14">
        <v>28</v>
      </c>
      <c r="G34" s="14">
        <v>36</v>
      </c>
      <c r="H34" s="14">
        <v>16</v>
      </c>
      <c r="I34" s="14">
        <v>19</v>
      </c>
      <c r="J34" s="58">
        <f t="shared" si="4"/>
        <v>4.125</v>
      </c>
      <c r="K34" s="67">
        <v>0</v>
      </c>
      <c r="L34" s="25"/>
      <c r="Q34" s="4" t="s">
        <v>31</v>
      </c>
    </row>
    <row r="35" spans="1:17" ht="15.75" x14ac:dyDescent="0.25">
      <c r="A35" s="42">
        <v>2</v>
      </c>
      <c r="B35" s="16" t="s">
        <v>121</v>
      </c>
      <c r="C35" s="14">
        <v>14</v>
      </c>
      <c r="D35" s="15">
        <v>14</v>
      </c>
      <c r="E35" s="14">
        <f t="shared" ref="E35:E38" si="18">F35+G35+H35+I35</f>
        <v>157</v>
      </c>
      <c r="F35" s="14">
        <v>20</v>
      </c>
      <c r="G35" s="14">
        <v>12</v>
      </c>
      <c r="H35" s="14">
        <v>2</v>
      </c>
      <c r="I35" s="14">
        <v>123</v>
      </c>
      <c r="J35" s="58">
        <f t="shared" si="4"/>
        <v>11.214285714285714</v>
      </c>
      <c r="K35" s="66" t="s">
        <v>155</v>
      </c>
      <c r="L35" s="25"/>
    </row>
    <row r="36" spans="1:17" ht="15.75" x14ac:dyDescent="0.25">
      <c r="A36" s="38">
        <v>3</v>
      </c>
      <c r="B36" s="16" t="s">
        <v>122</v>
      </c>
      <c r="C36" s="14">
        <v>14</v>
      </c>
      <c r="D36" s="15">
        <v>14</v>
      </c>
      <c r="E36" s="14">
        <f t="shared" si="18"/>
        <v>111</v>
      </c>
      <c r="F36" s="14">
        <v>57</v>
      </c>
      <c r="G36" s="14">
        <v>47</v>
      </c>
      <c r="H36" s="14">
        <v>4</v>
      </c>
      <c r="I36" s="14">
        <v>3</v>
      </c>
      <c r="J36" s="58">
        <f t="shared" si="4"/>
        <v>7.9285714285714288</v>
      </c>
      <c r="K36" s="37">
        <v>0</v>
      </c>
      <c r="L36" s="24"/>
    </row>
    <row r="37" spans="1:17" ht="15.75" x14ac:dyDescent="0.25">
      <c r="A37" s="38">
        <v>4</v>
      </c>
      <c r="B37" s="16" t="s">
        <v>123</v>
      </c>
      <c r="C37" s="14">
        <v>15</v>
      </c>
      <c r="D37" s="15">
        <v>15</v>
      </c>
      <c r="E37" s="14">
        <f t="shared" si="18"/>
        <v>108</v>
      </c>
      <c r="F37" s="14">
        <v>74</v>
      </c>
      <c r="G37" s="14">
        <v>34</v>
      </c>
      <c r="H37" s="14">
        <v>0</v>
      </c>
      <c r="I37" s="14">
        <v>0</v>
      </c>
      <c r="J37" s="58">
        <f t="shared" si="4"/>
        <v>7.2</v>
      </c>
      <c r="K37" s="37">
        <v>0</v>
      </c>
      <c r="L37" s="24"/>
    </row>
    <row r="38" spans="1:17" ht="15.75" x14ac:dyDescent="0.25">
      <c r="A38" s="38">
        <v>5</v>
      </c>
      <c r="B38" s="16" t="s">
        <v>124</v>
      </c>
      <c r="C38" s="14">
        <v>17</v>
      </c>
      <c r="D38" s="15">
        <v>17</v>
      </c>
      <c r="E38" s="14">
        <f t="shared" si="18"/>
        <v>150</v>
      </c>
      <c r="F38" s="14">
        <v>118</v>
      </c>
      <c r="G38" s="14">
        <v>28</v>
      </c>
      <c r="H38" s="14">
        <v>4</v>
      </c>
      <c r="I38" s="14">
        <v>0</v>
      </c>
      <c r="J38" s="58">
        <f t="shared" si="4"/>
        <v>8.8235294117647065</v>
      </c>
      <c r="K38" s="67">
        <v>0</v>
      </c>
      <c r="L38" s="25"/>
    </row>
    <row r="39" spans="1:17" ht="16.5" customHeight="1" x14ac:dyDescent="0.25">
      <c r="A39" s="76" t="s">
        <v>125</v>
      </c>
      <c r="B39" s="77"/>
      <c r="C39" s="48">
        <f t="shared" ref="C39:D39" si="19">SUM(C40:C47)</f>
        <v>152</v>
      </c>
      <c r="D39" s="48">
        <f t="shared" si="19"/>
        <v>150</v>
      </c>
      <c r="E39" s="56">
        <f>SUM(E40:E47)</f>
        <v>1067</v>
      </c>
      <c r="F39" s="48">
        <f>SUM(F40:F47)</f>
        <v>551</v>
      </c>
      <c r="G39" s="48">
        <f t="shared" ref="G39:I39" si="20">SUM(G40:G47)</f>
        <v>420</v>
      </c>
      <c r="H39" s="48">
        <f t="shared" si="20"/>
        <v>36</v>
      </c>
      <c r="I39" s="48">
        <f t="shared" si="20"/>
        <v>60</v>
      </c>
      <c r="J39" s="61">
        <f t="shared" si="4"/>
        <v>7.1133333333333333</v>
      </c>
      <c r="K39" s="52">
        <f>SUM(K40:K47)</f>
        <v>0</v>
      </c>
      <c r="L39" s="25">
        <f>SUM(L40:L47)</f>
        <v>0</v>
      </c>
    </row>
    <row r="40" spans="1:17" ht="15.75" x14ac:dyDescent="0.25">
      <c r="A40" s="42">
        <v>1</v>
      </c>
      <c r="B40" s="16" t="s">
        <v>126</v>
      </c>
      <c r="C40" s="14">
        <v>30</v>
      </c>
      <c r="D40" s="15">
        <v>30</v>
      </c>
      <c r="E40" s="14">
        <f>F40+G40+H40+I40</f>
        <v>182</v>
      </c>
      <c r="F40" s="14">
        <v>97</v>
      </c>
      <c r="G40" s="14">
        <v>28</v>
      </c>
      <c r="H40" s="14">
        <v>30</v>
      </c>
      <c r="I40" s="14">
        <v>27</v>
      </c>
      <c r="J40" s="58">
        <f t="shared" si="4"/>
        <v>6.0666666666666664</v>
      </c>
      <c r="K40" s="37">
        <v>0</v>
      </c>
      <c r="L40" s="24"/>
    </row>
    <row r="41" spans="1:17" ht="15.75" x14ac:dyDescent="0.25">
      <c r="A41" s="42">
        <v>2</v>
      </c>
      <c r="B41" s="16" t="s">
        <v>127</v>
      </c>
      <c r="C41" s="14">
        <v>23</v>
      </c>
      <c r="D41" s="15">
        <v>23</v>
      </c>
      <c r="E41" s="14">
        <f t="shared" ref="E41:E47" si="21">F41+G41+H41+I41</f>
        <v>67</v>
      </c>
      <c r="F41" s="14">
        <v>46</v>
      </c>
      <c r="G41" s="14">
        <v>20</v>
      </c>
      <c r="H41" s="14">
        <v>0</v>
      </c>
      <c r="I41" s="14">
        <v>1</v>
      </c>
      <c r="J41" s="58">
        <f t="shared" si="4"/>
        <v>2.9130434782608696</v>
      </c>
      <c r="K41" s="37">
        <v>0</v>
      </c>
      <c r="L41" s="24"/>
    </row>
    <row r="42" spans="1:17" ht="15.75" x14ac:dyDescent="0.25">
      <c r="A42" s="42">
        <v>3</v>
      </c>
      <c r="B42" s="16" t="s">
        <v>128</v>
      </c>
      <c r="C42" s="14">
        <v>23</v>
      </c>
      <c r="D42" s="15">
        <v>22</v>
      </c>
      <c r="E42" s="14">
        <f t="shared" si="21"/>
        <v>229</v>
      </c>
      <c r="F42" s="14">
        <v>41</v>
      </c>
      <c r="G42" s="14">
        <v>173</v>
      </c>
      <c r="H42" s="14">
        <v>4</v>
      </c>
      <c r="I42" s="14">
        <v>11</v>
      </c>
      <c r="J42" s="58">
        <f t="shared" si="4"/>
        <v>10.409090909090908</v>
      </c>
      <c r="K42" s="37">
        <v>0</v>
      </c>
      <c r="L42" s="24"/>
    </row>
    <row r="43" spans="1:17" ht="15.75" x14ac:dyDescent="0.25">
      <c r="A43" s="42">
        <v>4</v>
      </c>
      <c r="B43" s="16" t="s">
        <v>129</v>
      </c>
      <c r="C43" s="14">
        <v>21</v>
      </c>
      <c r="D43" s="15">
        <v>20</v>
      </c>
      <c r="E43" s="14">
        <f t="shared" si="21"/>
        <v>160</v>
      </c>
      <c r="F43" s="14">
        <v>103</v>
      </c>
      <c r="G43" s="14">
        <v>48</v>
      </c>
      <c r="H43" s="14">
        <v>0</v>
      </c>
      <c r="I43" s="14">
        <v>9</v>
      </c>
      <c r="J43" s="58">
        <f t="shared" si="4"/>
        <v>8</v>
      </c>
      <c r="K43" s="37">
        <v>0</v>
      </c>
      <c r="L43" s="24"/>
    </row>
    <row r="44" spans="1:17" ht="15.75" x14ac:dyDescent="0.25">
      <c r="A44" s="42">
        <v>5</v>
      </c>
      <c r="B44" s="16" t="s">
        <v>130</v>
      </c>
      <c r="C44" s="14">
        <v>16</v>
      </c>
      <c r="D44" s="15">
        <v>16</v>
      </c>
      <c r="E44" s="14">
        <f t="shared" si="21"/>
        <v>128</v>
      </c>
      <c r="F44" s="14">
        <v>107</v>
      </c>
      <c r="G44" s="14">
        <v>12</v>
      </c>
      <c r="H44" s="14">
        <v>0</v>
      </c>
      <c r="I44" s="14">
        <v>9</v>
      </c>
      <c r="J44" s="58">
        <f t="shared" si="4"/>
        <v>8</v>
      </c>
      <c r="K44" s="37">
        <v>0</v>
      </c>
      <c r="L44" s="24"/>
      <c r="M44" s="6"/>
      <c r="N44" s="4" t="s">
        <v>31</v>
      </c>
    </row>
    <row r="45" spans="1:17" ht="15.75" x14ac:dyDescent="0.25">
      <c r="A45" s="42">
        <v>6</v>
      </c>
      <c r="B45" s="16" t="s">
        <v>131</v>
      </c>
      <c r="C45" s="14">
        <v>14</v>
      </c>
      <c r="D45" s="15">
        <v>14</v>
      </c>
      <c r="E45" s="14">
        <f t="shared" si="21"/>
        <v>129</v>
      </c>
      <c r="F45" s="14">
        <v>42</v>
      </c>
      <c r="G45" s="14">
        <v>85</v>
      </c>
      <c r="H45" s="14">
        <v>2</v>
      </c>
      <c r="I45" s="14">
        <v>0</v>
      </c>
      <c r="J45" s="58">
        <f t="shared" si="4"/>
        <v>9.2142857142857135</v>
      </c>
      <c r="K45" s="37">
        <v>0</v>
      </c>
      <c r="L45" s="24"/>
    </row>
    <row r="46" spans="1:17" ht="15.75" x14ac:dyDescent="0.25">
      <c r="A46" s="42">
        <v>7</v>
      </c>
      <c r="B46" s="16" t="s">
        <v>132</v>
      </c>
      <c r="C46" s="14">
        <v>16</v>
      </c>
      <c r="D46" s="15">
        <v>16</v>
      </c>
      <c r="E46" s="14">
        <f t="shared" si="21"/>
        <v>92</v>
      </c>
      <c r="F46" s="14">
        <v>76</v>
      </c>
      <c r="G46" s="14">
        <v>13</v>
      </c>
      <c r="H46" s="14">
        <v>0</v>
      </c>
      <c r="I46" s="14">
        <v>3</v>
      </c>
      <c r="J46" s="58">
        <f t="shared" si="4"/>
        <v>5.75</v>
      </c>
      <c r="K46" s="37">
        <v>0</v>
      </c>
      <c r="L46" s="24"/>
    </row>
    <row r="47" spans="1:17" ht="15.75" x14ac:dyDescent="0.25">
      <c r="A47" s="42">
        <v>8</v>
      </c>
      <c r="B47" s="16" t="s">
        <v>133</v>
      </c>
      <c r="C47" s="14">
        <v>9</v>
      </c>
      <c r="D47" s="15">
        <v>9</v>
      </c>
      <c r="E47" s="14">
        <f t="shared" si="21"/>
        <v>80</v>
      </c>
      <c r="F47" s="14">
        <v>39</v>
      </c>
      <c r="G47" s="14">
        <v>41</v>
      </c>
      <c r="H47" s="14">
        <v>0</v>
      </c>
      <c r="I47" s="14">
        <v>0</v>
      </c>
      <c r="J47" s="58">
        <f t="shared" si="4"/>
        <v>8.8888888888888893</v>
      </c>
      <c r="K47" s="67">
        <v>0</v>
      </c>
      <c r="L47" s="25"/>
    </row>
    <row r="48" spans="1:17" ht="16.5" customHeight="1" x14ac:dyDescent="0.25">
      <c r="A48" s="76" t="s">
        <v>134</v>
      </c>
      <c r="B48" s="77"/>
      <c r="C48" s="48">
        <f t="shared" ref="C48" si="22">SUM(C49:C53)</f>
        <v>55</v>
      </c>
      <c r="D48" s="48">
        <f>SUM(D49:D53)</f>
        <v>49</v>
      </c>
      <c r="E48" s="56">
        <f>SUM(E49:E53)</f>
        <v>554</v>
      </c>
      <c r="F48" s="48">
        <f>SUM(F49:F53)</f>
        <v>263</v>
      </c>
      <c r="G48" s="48">
        <f t="shared" ref="G48:I48" si="23">SUM(G49:G53)</f>
        <v>214</v>
      </c>
      <c r="H48" s="48">
        <f t="shared" si="23"/>
        <v>6</v>
      </c>
      <c r="I48" s="48">
        <f t="shared" si="23"/>
        <v>71</v>
      </c>
      <c r="J48" s="61">
        <f t="shared" si="4"/>
        <v>11.306122448979592</v>
      </c>
      <c r="K48" s="52">
        <f>SUM(K49:K53)</f>
        <v>2</v>
      </c>
      <c r="L48" s="25">
        <f>SUM(L49:L53)</f>
        <v>0</v>
      </c>
    </row>
    <row r="49" spans="1:16" ht="15.75" x14ac:dyDescent="0.25">
      <c r="A49" s="42">
        <v>1</v>
      </c>
      <c r="B49" s="16" t="s">
        <v>135</v>
      </c>
      <c r="C49" s="14">
        <v>6</v>
      </c>
      <c r="D49" s="15">
        <v>6</v>
      </c>
      <c r="E49" s="14">
        <f>F49+G49+H49+I49</f>
        <v>41</v>
      </c>
      <c r="F49" s="14">
        <v>15</v>
      </c>
      <c r="G49" s="14">
        <v>9</v>
      </c>
      <c r="H49" s="14">
        <v>0</v>
      </c>
      <c r="I49" s="14">
        <v>17</v>
      </c>
      <c r="J49" s="58">
        <f t="shared" si="4"/>
        <v>6.833333333333333</v>
      </c>
      <c r="K49" s="37">
        <v>0</v>
      </c>
      <c r="L49" s="24"/>
    </row>
    <row r="50" spans="1:16" ht="15.75" x14ac:dyDescent="0.25">
      <c r="A50" s="42">
        <v>2</v>
      </c>
      <c r="B50" s="16" t="s">
        <v>136</v>
      </c>
      <c r="C50" s="14">
        <v>14</v>
      </c>
      <c r="D50" s="15">
        <v>11</v>
      </c>
      <c r="E50" s="14">
        <f t="shared" ref="E50:E53" si="24">F50+G50+H50+I50</f>
        <v>127</v>
      </c>
      <c r="F50" s="14">
        <v>79</v>
      </c>
      <c r="G50" s="14">
        <v>32</v>
      </c>
      <c r="H50" s="14">
        <v>6</v>
      </c>
      <c r="I50" s="14">
        <v>10</v>
      </c>
      <c r="J50" s="58">
        <f t="shared" si="4"/>
        <v>11.545454545454545</v>
      </c>
      <c r="K50" s="37">
        <v>0</v>
      </c>
      <c r="L50" s="24"/>
      <c r="N50" s="4" t="s">
        <v>18</v>
      </c>
    </row>
    <row r="51" spans="1:16" ht="15.75" x14ac:dyDescent="0.25">
      <c r="A51" s="42">
        <v>3</v>
      </c>
      <c r="B51" s="16" t="s">
        <v>137</v>
      </c>
      <c r="C51" s="14">
        <v>16</v>
      </c>
      <c r="D51" s="15">
        <v>14</v>
      </c>
      <c r="E51" s="14">
        <f t="shared" si="24"/>
        <v>228</v>
      </c>
      <c r="F51" s="14">
        <v>92</v>
      </c>
      <c r="G51" s="14">
        <v>131</v>
      </c>
      <c r="H51" s="14">
        <v>0</v>
      </c>
      <c r="I51" s="14">
        <v>5</v>
      </c>
      <c r="J51" s="58">
        <f t="shared" si="4"/>
        <v>16.285714285714285</v>
      </c>
      <c r="K51" s="37">
        <v>0</v>
      </c>
      <c r="L51" s="24"/>
      <c r="M51" s="7"/>
    </row>
    <row r="52" spans="1:16" ht="15.75" x14ac:dyDescent="0.25">
      <c r="A52" s="42">
        <v>4</v>
      </c>
      <c r="B52" s="16" t="s">
        <v>138</v>
      </c>
      <c r="C52" s="14">
        <v>14</v>
      </c>
      <c r="D52" s="15">
        <v>14</v>
      </c>
      <c r="E52" s="14">
        <f t="shared" si="24"/>
        <v>106</v>
      </c>
      <c r="F52" s="14">
        <v>50</v>
      </c>
      <c r="G52" s="14">
        <v>35</v>
      </c>
      <c r="H52" s="14">
        <v>0</v>
      </c>
      <c r="I52" s="14">
        <v>21</v>
      </c>
      <c r="J52" s="58">
        <f t="shared" si="4"/>
        <v>7.5714285714285712</v>
      </c>
      <c r="K52" s="37">
        <v>0</v>
      </c>
      <c r="L52" s="24"/>
    </row>
    <row r="53" spans="1:16" ht="15.75" x14ac:dyDescent="0.25">
      <c r="A53" s="42">
        <v>5</v>
      </c>
      <c r="B53" s="16" t="s">
        <v>139</v>
      </c>
      <c r="C53" s="14">
        <v>5</v>
      </c>
      <c r="D53" s="15">
        <v>4</v>
      </c>
      <c r="E53" s="14">
        <f t="shared" si="24"/>
        <v>52</v>
      </c>
      <c r="F53" s="14">
        <v>27</v>
      </c>
      <c r="G53" s="14">
        <v>7</v>
      </c>
      <c r="H53" s="14">
        <v>0</v>
      </c>
      <c r="I53" s="14">
        <v>18</v>
      </c>
      <c r="J53" s="58">
        <f t="shared" si="4"/>
        <v>13</v>
      </c>
      <c r="K53" s="37">
        <v>2</v>
      </c>
      <c r="L53" s="24"/>
      <c r="N53" s="4" t="s">
        <v>64</v>
      </c>
      <c r="O53" s="7"/>
    </row>
    <row r="54" spans="1:16" ht="16.5" customHeight="1" x14ac:dyDescent="0.25">
      <c r="A54" s="76" t="s">
        <v>140</v>
      </c>
      <c r="B54" s="77"/>
      <c r="C54" s="53">
        <f t="shared" ref="C54:K54" si="25">SUM(C55:C66)</f>
        <v>226</v>
      </c>
      <c r="D54" s="64">
        <f t="shared" si="25"/>
        <v>219</v>
      </c>
      <c r="E54" s="64">
        <f t="shared" si="25"/>
        <v>2286</v>
      </c>
      <c r="F54" s="64">
        <f t="shared" si="25"/>
        <v>634</v>
      </c>
      <c r="G54" s="64">
        <f t="shared" si="25"/>
        <v>551</v>
      </c>
      <c r="H54" s="64">
        <f t="shared" si="25"/>
        <v>106</v>
      </c>
      <c r="I54" s="64">
        <f t="shared" si="25"/>
        <v>995</v>
      </c>
      <c r="J54" s="59">
        <f t="shared" si="4"/>
        <v>10.438356164383562</v>
      </c>
      <c r="K54" s="64">
        <f t="shared" si="25"/>
        <v>6</v>
      </c>
      <c r="L54" s="31">
        <f>SUM(L55:L66)</f>
        <v>0</v>
      </c>
    </row>
    <row r="55" spans="1:16" ht="15.75" x14ac:dyDescent="0.25">
      <c r="A55" s="43">
        <v>1</v>
      </c>
      <c r="B55" s="16" t="s">
        <v>141</v>
      </c>
      <c r="C55" s="14">
        <v>31</v>
      </c>
      <c r="D55" s="15">
        <v>31</v>
      </c>
      <c r="E55" s="14">
        <f>F55+G55+H55+I55</f>
        <v>234</v>
      </c>
      <c r="F55" s="14">
        <v>104</v>
      </c>
      <c r="G55" s="14">
        <v>49</v>
      </c>
      <c r="H55" s="14">
        <v>16</v>
      </c>
      <c r="I55" s="14">
        <v>65</v>
      </c>
      <c r="J55" s="58">
        <f t="shared" si="4"/>
        <v>7.5483870967741939</v>
      </c>
      <c r="K55" s="37">
        <v>0</v>
      </c>
      <c r="L55" s="24"/>
    </row>
    <row r="56" spans="1:16" ht="15.75" x14ac:dyDescent="0.25">
      <c r="A56" s="43">
        <v>2</v>
      </c>
      <c r="B56" s="16" t="s">
        <v>142</v>
      </c>
      <c r="C56" s="14">
        <v>6</v>
      </c>
      <c r="D56" s="15">
        <v>6</v>
      </c>
      <c r="E56" s="14">
        <f t="shared" ref="E56:E67" si="26">F56+G56+H56+I56</f>
        <v>55</v>
      </c>
      <c r="F56" s="14">
        <v>4</v>
      </c>
      <c r="G56" s="14">
        <v>40</v>
      </c>
      <c r="H56" s="14">
        <v>8</v>
      </c>
      <c r="I56" s="14">
        <v>3</v>
      </c>
      <c r="J56" s="58">
        <f t="shared" si="4"/>
        <v>9.1666666666666661</v>
      </c>
      <c r="K56" s="37">
        <v>0</v>
      </c>
      <c r="L56" s="24"/>
      <c r="M56" s="6"/>
      <c r="P56" s="7"/>
    </row>
    <row r="57" spans="1:16" ht="15.75" x14ac:dyDescent="0.25">
      <c r="A57" s="43">
        <v>3</v>
      </c>
      <c r="B57" s="16" t="s">
        <v>143</v>
      </c>
      <c r="C57" s="14">
        <v>20</v>
      </c>
      <c r="D57" s="15">
        <v>20</v>
      </c>
      <c r="E57" s="14">
        <f t="shared" si="26"/>
        <v>208</v>
      </c>
      <c r="F57" s="14">
        <v>98</v>
      </c>
      <c r="G57" s="14">
        <v>67</v>
      </c>
      <c r="H57" s="14">
        <v>16</v>
      </c>
      <c r="I57" s="14">
        <v>27</v>
      </c>
      <c r="J57" s="58">
        <f t="shared" si="4"/>
        <v>10.4</v>
      </c>
      <c r="K57" s="37">
        <v>0</v>
      </c>
      <c r="L57" s="24"/>
    </row>
    <row r="58" spans="1:16" ht="15.75" x14ac:dyDescent="0.25">
      <c r="A58" s="43">
        <v>4</v>
      </c>
      <c r="B58" s="16" t="s">
        <v>144</v>
      </c>
      <c r="C58" s="14">
        <v>39</v>
      </c>
      <c r="D58" s="15">
        <v>39</v>
      </c>
      <c r="E58" s="14">
        <f t="shared" si="26"/>
        <v>683</v>
      </c>
      <c r="F58" s="14">
        <v>72</v>
      </c>
      <c r="G58" s="14">
        <v>40</v>
      </c>
      <c r="H58" s="14">
        <v>10</v>
      </c>
      <c r="I58" s="14">
        <v>561</v>
      </c>
      <c r="J58" s="58">
        <f t="shared" si="4"/>
        <v>17.512820512820515</v>
      </c>
      <c r="K58" s="37">
        <v>1</v>
      </c>
      <c r="L58" s="24"/>
    </row>
    <row r="59" spans="1:16" ht="15.75" x14ac:dyDescent="0.25">
      <c r="A59" s="43">
        <v>5</v>
      </c>
      <c r="B59" s="16" t="s">
        <v>145</v>
      </c>
      <c r="C59" s="14">
        <v>22</v>
      </c>
      <c r="D59" s="15">
        <v>22</v>
      </c>
      <c r="E59" s="14">
        <f t="shared" si="26"/>
        <v>106</v>
      </c>
      <c r="F59" s="14">
        <v>70</v>
      </c>
      <c r="G59" s="14">
        <v>34</v>
      </c>
      <c r="H59" s="14">
        <v>2</v>
      </c>
      <c r="I59" s="14">
        <v>0</v>
      </c>
      <c r="J59" s="58">
        <f t="shared" si="4"/>
        <v>4.8181818181818183</v>
      </c>
      <c r="K59" s="37">
        <v>1</v>
      </c>
      <c r="L59" s="24"/>
    </row>
    <row r="60" spans="1:16" ht="15.75" x14ac:dyDescent="0.25">
      <c r="A60" s="43">
        <v>6</v>
      </c>
      <c r="B60" s="16" t="s">
        <v>146</v>
      </c>
      <c r="C60" s="14">
        <v>25</v>
      </c>
      <c r="D60" s="15">
        <v>25</v>
      </c>
      <c r="E60" s="14">
        <f t="shared" si="26"/>
        <v>268</v>
      </c>
      <c r="F60" s="14">
        <v>65</v>
      </c>
      <c r="G60" s="14">
        <v>197</v>
      </c>
      <c r="H60" s="14">
        <v>6</v>
      </c>
      <c r="I60" s="14">
        <v>0</v>
      </c>
      <c r="J60" s="58">
        <f t="shared" si="4"/>
        <v>10.72</v>
      </c>
      <c r="K60" s="37">
        <v>1</v>
      </c>
      <c r="L60" s="24"/>
      <c r="O60" s="4" t="s">
        <v>24</v>
      </c>
    </row>
    <row r="61" spans="1:16" ht="15.75" x14ac:dyDescent="0.25">
      <c r="A61" s="43">
        <v>7</v>
      </c>
      <c r="B61" s="16" t="s">
        <v>147</v>
      </c>
      <c r="C61" s="14">
        <v>22</v>
      </c>
      <c r="D61" s="15">
        <v>18</v>
      </c>
      <c r="E61" s="14">
        <f t="shared" si="26"/>
        <v>288</v>
      </c>
      <c r="F61" s="14">
        <v>16</v>
      </c>
      <c r="G61" s="14">
        <v>15</v>
      </c>
      <c r="H61" s="14">
        <v>0</v>
      </c>
      <c r="I61" s="14">
        <v>257</v>
      </c>
      <c r="J61" s="58">
        <f t="shared" si="4"/>
        <v>16</v>
      </c>
      <c r="K61" s="37">
        <v>0</v>
      </c>
      <c r="L61" s="24"/>
    </row>
    <row r="62" spans="1:16" ht="15.75" x14ac:dyDescent="0.25">
      <c r="A62" s="43">
        <v>8</v>
      </c>
      <c r="B62" s="16" t="s">
        <v>148</v>
      </c>
      <c r="C62" s="14">
        <v>8</v>
      </c>
      <c r="D62" s="15">
        <v>8</v>
      </c>
      <c r="E62" s="14">
        <f t="shared" si="26"/>
        <v>59</v>
      </c>
      <c r="F62" s="14">
        <v>31</v>
      </c>
      <c r="G62" s="14">
        <v>16</v>
      </c>
      <c r="H62" s="14">
        <v>10</v>
      </c>
      <c r="I62" s="14">
        <v>2</v>
      </c>
      <c r="J62" s="58">
        <f t="shared" si="4"/>
        <v>7.375</v>
      </c>
      <c r="K62" s="37">
        <v>0</v>
      </c>
      <c r="L62" s="24"/>
    </row>
    <row r="63" spans="1:16" ht="15.75" x14ac:dyDescent="0.25">
      <c r="A63" s="43">
        <v>9</v>
      </c>
      <c r="B63" s="16" t="s">
        <v>149</v>
      </c>
      <c r="C63" s="14">
        <v>32</v>
      </c>
      <c r="D63" s="15">
        <v>30</v>
      </c>
      <c r="E63" s="14">
        <f t="shared" si="26"/>
        <v>174</v>
      </c>
      <c r="F63" s="14">
        <v>92</v>
      </c>
      <c r="G63" s="14">
        <v>39</v>
      </c>
      <c r="H63" s="14">
        <v>28</v>
      </c>
      <c r="I63" s="14">
        <v>15</v>
      </c>
      <c r="J63" s="58">
        <f t="shared" si="4"/>
        <v>5.8</v>
      </c>
      <c r="K63" s="67">
        <v>2</v>
      </c>
      <c r="L63" s="24"/>
    </row>
    <row r="64" spans="1:16" ht="15.75" x14ac:dyDescent="0.25">
      <c r="A64" s="43">
        <v>10</v>
      </c>
      <c r="B64" s="16" t="s">
        <v>150</v>
      </c>
      <c r="C64" s="14">
        <v>5</v>
      </c>
      <c r="D64" s="15">
        <v>4</v>
      </c>
      <c r="E64" s="14">
        <f t="shared" si="26"/>
        <v>38</v>
      </c>
      <c r="F64" s="14">
        <v>15</v>
      </c>
      <c r="G64" s="14">
        <v>8</v>
      </c>
      <c r="H64" s="14">
        <v>4</v>
      </c>
      <c r="I64" s="14">
        <v>11</v>
      </c>
      <c r="J64" s="58">
        <f t="shared" si="4"/>
        <v>9.5</v>
      </c>
      <c r="K64" s="37">
        <v>1</v>
      </c>
      <c r="L64" s="24"/>
      <c r="N64" s="4" t="s">
        <v>31</v>
      </c>
    </row>
    <row r="65" spans="1:12" ht="15.75" x14ac:dyDescent="0.25">
      <c r="A65" s="43">
        <v>11</v>
      </c>
      <c r="B65" s="16" t="s">
        <v>151</v>
      </c>
      <c r="C65" s="14">
        <v>8</v>
      </c>
      <c r="D65" s="15">
        <v>8</v>
      </c>
      <c r="E65" s="14">
        <f t="shared" si="26"/>
        <v>78</v>
      </c>
      <c r="F65" s="14">
        <v>36</v>
      </c>
      <c r="G65" s="14">
        <v>28</v>
      </c>
      <c r="H65" s="14">
        <v>4</v>
      </c>
      <c r="I65" s="14">
        <v>10</v>
      </c>
      <c r="J65" s="58">
        <f t="shared" si="4"/>
        <v>9.75</v>
      </c>
      <c r="K65" s="37">
        <v>0</v>
      </c>
      <c r="L65" s="24"/>
    </row>
    <row r="66" spans="1:12" ht="16.5" thickBot="1" x14ac:dyDescent="0.3">
      <c r="A66" s="44">
        <v>12</v>
      </c>
      <c r="B66" s="75" t="s">
        <v>152</v>
      </c>
      <c r="C66" s="69">
        <v>8</v>
      </c>
      <c r="D66" s="70">
        <v>8</v>
      </c>
      <c r="E66" s="14">
        <f t="shared" si="26"/>
        <v>95</v>
      </c>
      <c r="F66" s="69">
        <v>31</v>
      </c>
      <c r="G66" s="69">
        <v>18</v>
      </c>
      <c r="H66" s="69">
        <v>2</v>
      </c>
      <c r="I66" s="69">
        <v>44</v>
      </c>
      <c r="J66" s="71">
        <f t="shared" si="4"/>
        <v>11.875</v>
      </c>
      <c r="K66" s="72">
        <v>0</v>
      </c>
      <c r="L66" s="28"/>
    </row>
    <row r="67" spans="1:12" ht="16.5" hidden="1" thickBot="1" x14ac:dyDescent="0.3">
      <c r="A67" s="94" t="s">
        <v>78</v>
      </c>
      <c r="B67" s="95"/>
      <c r="C67" s="32">
        <f t="shared" ref="C67:I67" si="27">C6+C11+C20+C25+C33+C39+C48+C54</f>
        <v>939</v>
      </c>
      <c r="D67" s="33">
        <f t="shared" si="27"/>
        <v>879</v>
      </c>
      <c r="E67" s="14">
        <f t="shared" si="26"/>
        <v>8887</v>
      </c>
      <c r="F67" s="32">
        <f t="shared" si="27"/>
        <v>3508</v>
      </c>
      <c r="G67" s="32">
        <f t="shared" si="27"/>
        <v>2199</v>
      </c>
      <c r="H67" s="32">
        <f t="shared" si="27"/>
        <v>370</v>
      </c>
      <c r="I67" s="32">
        <f t="shared" si="27"/>
        <v>2810</v>
      </c>
      <c r="J67" s="34">
        <f>E67/D67</f>
        <v>10.110352673492605</v>
      </c>
      <c r="K67" s="35">
        <f>K6+K11+K20+K25+K33+K39+K48+K54</f>
        <v>43</v>
      </c>
      <c r="L67" s="36">
        <f>L6+L11+L20+L25+L33+L39+L48+L54</f>
        <v>0</v>
      </c>
    </row>
    <row r="68" spans="1:12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</row>
    <row r="69" spans="1:12" x14ac:dyDescent="0.25">
      <c r="B69" s="4" t="s">
        <v>18</v>
      </c>
    </row>
  </sheetData>
  <mergeCells count="19">
    <mergeCell ref="A5:B5"/>
    <mergeCell ref="A6:B6"/>
    <mergeCell ref="A11:B11"/>
    <mergeCell ref="A20:B20"/>
    <mergeCell ref="A25:B25"/>
    <mergeCell ref="A1:L1"/>
    <mergeCell ref="A2:A3"/>
    <mergeCell ref="B2:B3"/>
    <mergeCell ref="C2:D2"/>
    <mergeCell ref="E2:E3"/>
    <mergeCell ref="F2:I2"/>
    <mergeCell ref="J2:J3"/>
    <mergeCell ref="K2:K3"/>
    <mergeCell ref="L2:L3"/>
    <mergeCell ref="A33:B33"/>
    <mergeCell ref="A39:B39"/>
    <mergeCell ref="A48:B48"/>
    <mergeCell ref="A54:B54"/>
    <mergeCell ref="A67:B67"/>
  </mergeCells>
  <conditionalFormatting sqref="L1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91" right="0.23622047244094491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СК кырг</vt:lpstr>
      <vt:lpstr>СР русс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2025-02-10T03:21:07Z</dcterms:modified>
</cp:coreProperties>
</file>