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H74" i="1"/>
  <c r="H70" i="1" s="1"/>
  <c r="H73" i="1"/>
  <c r="H72" i="1"/>
  <c r="H71" i="1"/>
  <c r="I70" i="1"/>
  <c r="G70" i="1"/>
  <c r="F70" i="1"/>
  <c r="E70" i="1"/>
  <c r="A70" i="1"/>
  <c r="H69" i="1"/>
  <c r="H68" i="1"/>
  <c r="H67" i="1"/>
  <c r="A67" i="1"/>
  <c r="H66" i="1"/>
  <c r="A66" i="1"/>
  <c r="H65" i="1"/>
  <c r="H64" i="1" s="1"/>
  <c r="I64" i="1"/>
  <c r="G64" i="1"/>
  <c r="F64" i="1"/>
  <c r="E64" i="1"/>
  <c r="A64" i="1"/>
  <c r="H63" i="1"/>
  <c r="I62" i="1"/>
  <c r="I75" i="1" s="1"/>
  <c r="H62" i="1"/>
  <c r="H75" i="1" s="1"/>
  <c r="G62" i="1"/>
  <c r="F62" i="1"/>
  <c r="F75" i="1" s="1"/>
  <c r="E62" i="1"/>
  <c r="E75" i="1" s="1"/>
  <c r="E76" i="1" s="1"/>
  <c r="D62" i="1"/>
  <c r="A62" i="1"/>
  <c r="A75" i="1" s="1"/>
  <c r="H60" i="1"/>
  <c r="H59" i="1" s="1"/>
  <c r="I59" i="1"/>
  <c r="I61" i="1" s="1"/>
  <c r="G59" i="1"/>
  <c r="G61" i="1" s="1"/>
  <c r="F59" i="1"/>
  <c r="F61" i="1" s="1"/>
  <c r="E59" i="1"/>
  <c r="E61" i="1" s="1"/>
  <c r="A59" i="1"/>
  <c r="H58" i="1"/>
  <c r="H57" i="1"/>
  <c r="H56" i="1"/>
  <c r="H55" i="1"/>
  <c r="H54" i="1"/>
  <c r="H53" i="1"/>
  <c r="H52" i="1"/>
  <c r="H51" i="1"/>
  <c r="H50" i="1"/>
  <c r="H49" i="1"/>
  <c r="H48" i="1" s="1"/>
  <c r="I48" i="1"/>
  <c r="G48" i="1"/>
  <c r="F48" i="1"/>
  <c r="E48" i="1"/>
  <c r="A48" i="1"/>
  <c r="H47" i="1"/>
  <c r="H46" i="1" s="1"/>
  <c r="I46" i="1"/>
  <c r="G46" i="1"/>
  <c r="F46" i="1"/>
  <c r="E46" i="1"/>
  <c r="A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30" i="1" s="1"/>
  <c r="A61" i="1" s="1"/>
  <c r="H32" i="1"/>
  <c r="A32" i="1"/>
  <c r="H31" i="1"/>
  <c r="I30" i="1"/>
  <c r="H30" i="1"/>
  <c r="G30" i="1"/>
  <c r="F30" i="1"/>
  <c r="E30" i="1"/>
  <c r="H29" i="1"/>
  <c r="A29" i="1"/>
  <c r="H28" i="1"/>
  <c r="H27" i="1" s="1"/>
  <c r="I27" i="1"/>
  <c r="G27" i="1"/>
  <c r="F27" i="1"/>
  <c r="E27" i="1"/>
  <c r="A27" i="1"/>
  <c r="H26" i="1"/>
  <c r="H25" i="1"/>
  <c r="H24" i="1" s="1"/>
  <c r="I24" i="1"/>
  <c r="G24" i="1"/>
  <c r="F24" i="1"/>
  <c r="E24" i="1"/>
  <c r="A24" i="1"/>
  <c r="H22" i="1"/>
  <c r="H21" i="1"/>
  <c r="A21" i="1"/>
  <c r="A22" i="1" s="1"/>
  <c r="A19" i="1" s="1"/>
  <c r="H20" i="1"/>
  <c r="H19" i="1" s="1"/>
  <c r="I19" i="1"/>
  <c r="G19" i="1"/>
  <c r="F19" i="1"/>
  <c r="E19" i="1"/>
  <c r="H18" i="1"/>
  <c r="A18" i="1"/>
  <c r="H17" i="1"/>
  <c r="I16" i="1"/>
  <c r="H16" i="1"/>
  <c r="G16" i="1"/>
  <c r="F16" i="1"/>
  <c r="E16" i="1"/>
  <c r="A16" i="1"/>
  <c r="A23" i="1" s="1"/>
  <c r="H15" i="1"/>
  <c r="H14" i="1"/>
  <c r="H13" i="1"/>
  <c r="H12" i="1"/>
  <c r="H11" i="1"/>
  <c r="H10" i="1"/>
  <c r="H9" i="1"/>
  <c r="H8" i="1"/>
  <c r="H7" i="1"/>
  <c r="H6" i="1" s="1"/>
  <c r="I6" i="1"/>
  <c r="G6" i="1"/>
  <c r="F6" i="1"/>
  <c r="E6" i="1"/>
  <c r="A6" i="1"/>
  <c r="H5" i="1"/>
  <c r="H4" i="1" s="1"/>
  <c r="I4" i="1"/>
  <c r="G4" i="1"/>
  <c r="F4" i="1"/>
  <c r="E4" i="1"/>
  <c r="A4" i="1"/>
  <c r="H3" i="1"/>
  <c r="I2" i="1"/>
  <c r="I23" i="1" s="1"/>
  <c r="H2" i="1"/>
  <c r="G2" i="1"/>
  <c r="G23" i="1" s="1"/>
  <c r="F2" i="1"/>
  <c r="F23" i="1" s="1"/>
  <c r="E2" i="1"/>
  <c r="E23" i="1" s="1"/>
  <c r="A2" i="1"/>
  <c r="H61" i="1" l="1"/>
  <c r="F76" i="1"/>
  <c r="H23" i="1"/>
  <c r="A76" i="1"/>
  <c r="I76" i="1"/>
  <c r="H76" i="1"/>
  <c r="G76" i="1"/>
</calcChain>
</file>

<file path=xl/sharedStrings.xml><?xml version="1.0" encoding="utf-8"?>
<sst xmlns="http://schemas.openxmlformats.org/spreadsheetml/2006/main" count="237" uniqueCount="140">
  <si>
    <t>№п/п</t>
  </si>
  <si>
    <t>Наименование отрасли и субъекта</t>
  </si>
  <si>
    <t>Направление деятельности</t>
  </si>
  <si>
    <t>Местонахождение субъекта</t>
  </si>
  <si>
    <t>Целевое нап-ие: основные средства</t>
  </si>
  <si>
    <t>Целевое нап-ие: оборотные средства</t>
  </si>
  <si>
    <t>Целевое нап-ие: рефинансирование</t>
  </si>
  <si>
    <t>Сумма                                 тыс. сомов</t>
  </si>
  <si>
    <t>Срок                                   (месяцев)</t>
  </si>
  <si>
    <t>Расшифровка целевого направления</t>
  </si>
  <si>
    <t>ОАО "Айыл Банк"</t>
  </si>
  <si>
    <t>ЧП Шаменова Гулжамал Аттокуровна</t>
  </si>
  <si>
    <t>Импортозамещающий</t>
  </si>
  <si>
    <t>Джалал-Абадская область, г.Кара Куль</t>
  </si>
  <si>
    <t>производственное оборудование</t>
  </si>
  <si>
    <t>фрукты,  прочие расходы</t>
  </si>
  <si>
    <t>ОАО "РСК Банк"</t>
  </si>
  <si>
    <t>'ОсОО "PAPER COMPANY" ("Пэпер Компани")</t>
  </si>
  <si>
    <t>г.Бишкек</t>
  </si>
  <si>
    <t>ОАО "Оптима Банк"</t>
  </si>
  <si>
    <t>ОсОО "Кристалл Стоун"</t>
  </si>
  <si>
    <t>Экспорториентированный</t>
  </si>
  <si>
    <t>720908, г. Жалалабат, г. Жалалабат, ул Манаса, д. 44</t>
  </si>
  <si>
    <t>приобретение автокран-Камаз (25т) и бульдозер-погрузчика</t>
  </si>
  <si>
    <t>ОсОО "ART PLAST" (АРТ ПЛАСТ)</t>
  </si>
  <si>
    <t>Экспорто0риентированный, Импортозамещающий</t>
  </si>
  <si>
    <t>Кыргызстан, г.Бишкек, г. Бишкек,пр.Мира, д. 303</t>
  </si>
  <si>
    <t xml:space="preserve"> </t>
  </si>
  <si>
    <t>Экспортоориентированный, Импортозамещающий</t>
  </si>
  <si>
    <t>ОсОО "Frei.kg"(Фрей.кейджи)</t>
  </si>
  <si>
    <t>г. Бишкек, ул Ауэзова, д. 5/2</t>
  </si>
  <si>
    <t>ОсОО "Смарт Бокс"</t>
  </si>
  <si>
    <t>Экспортоориентированный</t>
  </si>
  <si>
    <t>720000, - р-н, г. Бишкек, г. Бишкек, ул Сухомлинова, д. 59/2, корп. -, кв. -</t>
  </si>
  <si>
    <t>ОсОО "Центр Строительных Технологий"</t>
  </si>
  <si>
    <t>720000, г. Бишкек, ул Матросова, д. 1, корп. А, кв. -</t>
  </si>
  <si>
    <t>Общество с ограниченной ответственностью "Татына"</t>
  </si>
  <si>
    <t>-, Чуйская обл, г. Кант, г. Кант, ул Панфилова, д. 1, корп. -, кв. -</t>
  </si>
  <si>
    <t>60, 36, 36</t>
  </si>
  <si>
    <t>ОсОО "КК ПРОМ КОМПАНИ"</t>
  </si>
  <si>
    <t>с.Беловодское, ул.Ленина 154,156</t>
  </si>
  <si>
    <t>ЗАО "Демир Кыргыз Интернешнл Банк"</t>
  </si>
  <si>
    <t>ОсОО "Акун"</t>
  </si>
  <si>
    <t>ЗАО "БТА Банк"</t>
  </si>
  <si>
    <t>ОАО "Cotton-Textile Factory"-"Коттон-Текстиль Фэктори"</t>
  </si>
  <si>
    <t>Экспортноориентированный</t>
  </si>
  <si>
    <t>Ошская обл., р. Кара-Суу, с.Кашгар-Кыштак, Топчубая Юнусова, 100</t>
  </si>
  <si>
    <t>Ошская обл., р. Кара-Суу, с.Кашгар-Кыштак, Топчубая Юнусова, 101</t>
  </si>
  <si>
    <t>Итого по обрабатываяюшей промышленности</t>
  </si>
  <si>
    <t>ЧП Борбиев Аманжан Асыранович</t>
  </si>
  <si>
    <t>Джалал-Абадская область, Токтогульский р-н</t>
  </si>
  <si>
    <t>ремонт, строительные работы</t>
  </si>
  <si>
    <t>покупка личин,мальк.рыб., корма,</t>
  </si>
  <si>
    <t>ОсОО "СоцАгро"</t>
  </si>
  <si>
    <t xml:space="preserve">Чуйская обл. Сокулукский р-н село Калтар ул.Зернохозяйство  10 </t>
  </si>
  <si>
    <t>АБЦ</t>
  </si>
  <si>
    <t xml:space="preserve">сырье соевой жмык м соевой шрот (соя)  </t>
  </si>
  <si>
    <t>ОсОО "Глобал МИЛК"</t>
  </si>
  <si>
    <t>приобретения сырья и тары</t>
  </si>
  <si>
    <t>ОсОО "ШИРИН СУЛАЙМАН-4"</t>
  </si>
  <si>
    <t>Экспортно ориентированный</t>
  </si>
  <si>
    <t>ИП Осмонова Мавлуда Мамановна</t>
  </si>
  <si>
    <t>г. Бишкек</t>
  </si>
  <si>
    <t>внутренняя отделака цеха, приобретение оборудования для расширения производства</t>
  </si>
  <si>
    <t>приобретение лука и муку</t>
  </si>
  <si>
    <t>ОсОО "Грейн Групп"</t>
  </si>
  <si>
    <t>приобретение пшеницы у отечесвенных предпринимателей для производства муки</t>
  </si>
  <si>
    <t>Сельскохозяйственный кооператив "Берен"</t>
  </si>
  <si>
    <t>г.Талас</t>
  </si>
  <si>
    <t>приобретение неочищенной фасоли для очистки, сортировки, упаковки на экспорт в Турцию, Македонию, Румынию, Болгарию</t>
  </si>
  <si>
    <t>ОсОО "МИРАС АГРО"</t>
  </si>
  <si>
    <t>Сокулукский район, с.Манас, уч.ППЗ, д.1/32</t>
  </si>
  <si>
    <t>приобретение оборудования для птицефабрики</t>
  </si>
  <si>
    <t>Сокулукский район, с.Манас, уч.ППЗ, д.1/33</t>
  </si>
  <si>
    <t>ОсОО "GALENPHARM" (ГАЛЕНФАРМ)</t>
  </si>
  <si>
    <t>Сокулуский район, с.Военно-Антовка, ул.Токтогула, 19</t>
  </si>
  <si>
    <t>закуп сырой валерианы для ее переработки в лекарственную для эксперта в Германию</t>
  </si>
  <si>
    <t>ОсОО "ВегаВет"</t>
  </si>
  <si>
    <t>720049, Свердловский р-н, г. Бишкек, г. Бишкек, ул Ибраимова, д. 108, корп. -, кв. 103</t>
  </si>
  <si>
    <t>ЗАО "Талас-Сут"</t>
  </si>
  <si>
    <t>Кыргызстан, Таласская обл., г. Талас, ул. Оторбаева, д. 7</t>
  </si>
  <si>
    <t>ИП Усеналиев Алик Усеналиевич</t>
  </si>
  <si>
    <t>722300, Колтор с, ул Муса, д. 7</t>
  </si>
  <si>
    <t>ОсОО "ЧЭС"</t>
  </si>
  <si>
    <t>Кыргызстан, Чуйская обл., г. Бишкек, ул. Табалдиева, д. 110, кв. -</t>
  </si>
  <si>
    <t>ОсОО "АБАДА Трейд"</t>
  </si>
  <si>
    <t>720000, г. Бишкек, мкр 8, д. 32/1, корп. -, кв. 46</t>
  </si>
  <si>
    <t>Общество с ограниченной ответственностью "Кыргыз Ширин Буурчак"</t>
  </si>
  <si>
    <t>724200, Таласский р-н, Таласский р-н, г. Талас, ул Койчукулова, д. 204</t>
  </si>
  <si>
    <t>ИП Рахимдинова Динара Ташиевна</t>
  </si>
  <si>
    <t>720000, мкр 8, д. 18, корп. -, кв. 72</t>
  </si>
  <si>
    <t>ОсОО "Томат KG"</t>
  </si>
  <si>
    <t>г.Токмок</t>
  </si>
  <si>
    <t>ЗАО "Банк Бай-Тушум"</t>
  </si>
  <si>
    <t>ОсОО Мастер фрост</t>
  </si>
  <si>
    <t>строительство цеха, приобретение производственной линии по полуфабрикатам</t>
  </si>
  <si>
    <t>ОсОО Sokoev</t>
  </si>
  <si>
    <t>приобретение сырья - томаты, банки, крышки (занимается консервацией)</t>
  </si>
  <si>
    <t>ОсОО Аквамастер</t>
  </si>
  <si>
    <t>строительство и монтаж цеха по производству мучных изделий</t>
  </si>
  <si>
    <t>КФХ Экоферм</t>
  </si>
  <si>
    <t>строительство овощехранилища</t>
  </si>
  <si>
    <t>ОсОО Асыл Куш (Ак куу)</t>
  </si>
  <si>
    <t>с. Сокулук</t>
  </si>
  <si>
    <t>приобретение кормов для кур</t>
  </si>
  <si>
    <t>ОсОО Жанар и Бек</t>
  </si>
  <si>
    <t>г.Нарын</t>
  </si>
  <si>
    <t>приобретение фруктов для овощехранилища</t>
  </si>
  <si>
    <t>ОсОО Захрус</t>
  </si>
  <si>
    <t>г. Ноокат</t>
  </si>
  <si>
    <t>60 мес/36 мес</t>
  </si>
  <si>
    <t>рефинансирование кредита, приобретение фруктов для овощехранилища (36 мес.)</t>
  </si>
  <si>
    <t>ОсОО Акис Трейд</t>
  </si>
  <si>
    <t>60 мес</t>
  </si>
  <si>
    <t>ЗАО Темир Таш</t>
  </si>
  <si>
    <t>г.Ош</t>
  </si>
  <si>
    <t>36 мес</t>
  </si>
  <si>
    <t>ОсОО Леди Машхура</t>
  </si>
  <si>
    <t>ОАО "Кыргызкоммерцбанк"</t>
  </si>
  <si>
    <t>к/х Ала Балык</t>
  </si>
  <si>
    <t>КР, Иссык-кульская обл., Иссык-кульский р., с.Чон-Орюкты</t>
  </si>
  <si>
    <t>на приобретение корма для рыб, из Дании</t>
  </si>
  <si>
    <t>Итого по пищевой промышленности</t>
  </si>
  <si>
    <t>ИП Шадиева Самара Куватбековна</t>
  </si>
  <si>
    <t>г.Бишкек р-к Дордой сектор Мурас Спорт-1,№101/2</t>
  </si>
  <si>
    <t>фурнитура, ткань, прочие расходы</t>
  </si>
  <si>
    <t>ОсОО "БАЗИКО СТАЙЛ"</t>
  </si>
  <si>
    <t>ОсОО "Назик Фэшн"</t>
  </si>
  <si>
    <t>ОсОО "Толгонай"</t>
  </si>
  <si>
    <t>Иссык-Кульская область</t>
  </si>
  <si>
    <t>ОсОО Мона Лиза</t>
  </si>
  <si>
    <t>ИП Дооталиева Жыпар Бейшеевна</t>
  </si>
  <si>
    <t>7020100, г. Бишкек, г. Бишкек, ул Буденный, д. 127</t>
  </si>
  <si>
    <t>ИП Борубаев Жумгалбек Кайыпназарович</t>
  </si>
  <si>
    <t>7020100, г. Бишкек, г. Бишкек, ул Ростовская, д. 74</t>
  </si>
  <si>
    <t>ИП Мусабаев Вахит Абдувахабович</t>
  </si>
  <si>
    <t>Кыргызстан, г. Бишкек, ул. Суйумбаева, д. 16\, кв. 85</t>
  </si>
  <si>
    <t>ИП Айдаралиев Алтынбек Нурмаматович</t>
  </si>
  <si>
    <t>Итого по легкой промышленности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</si>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</sst>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164" fontId="4" fillId="4" borderId="3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164" fontId="3" fillId="6" borderId="1" xfId="1" applyNumberFormat="1" applyFont="1" applyFill="1" applyBorder="1" applyAlignment="1">
      <alignment horizontal="center" vertical="center"/>
    </xf>
    <xf numFmtId="3" fontId="3" fillId="7" borderId="1" xfId="1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165" fontId="4" fillId="7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165" fontId="4" fillId="4" borderId="3" xfId="2" applyFont="1" applyFill="1" applyBorder="1" applyAlignment="1">
      <alignment horizontal="center" vertical="center"/>
    </xf>
    <xf numFmtId="3" fontId="4" fillId="4" borderId="3" xfId="2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165" fontId="6" fillId="0" borderId="3" xfId="2" applyFont="1" applyFill="1" applyBorder="1" applyAlignment="1">
      <alignment horizontal="center"/>
    </xf>
    <xf numFmtId="166" fontId="6" fillId="4" borderId="3" xfId="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0" xfId="0" applyNumberFormat="1" applyFont="1" applyFill="1"/>
    <xf numFmtId="0" fontId="6" fillId="0" borderId="0" xfId="0" applyFont="1" applyFill="1"/>
    <xf numFmtId="0" fontId="3" fillId="6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Финансов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G3" sqref="G3"/>
    </sheetView>
  </sheetViews>
  <sheetFormatPr defaultRowHeight="15" x14ac:dyDescent="0.25"/>
  <cols>
    <col min="6" max="6" width="11.5703125" customWidth="1"/>
  </cols>
  <sheetData>
    <row r="1" spans="1:13" ht="114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6"/>
      <c r="L1" s="7"/>
      <c r="M1" s="7"/>
    </row>
    <row r="2" spans="1:13" ht="38.25" x14ac:dyDescent="0.25">
      <c r="A2" s="8">
        <f>A3</f>
        <v>1</v>
      </c>
      <c r="B2" s="9" t="s">
        <v>10</v>
      </c>
      <c r="C2" s="9"/>
      <c r="D2" s="10"/>
      <c r="E2" s="10">
        <f>SUM(E3)</f>
        <v>85</v>
      </c>
      <c r="F2" s="10">
        <f>SUM(F3)</f>
        <v>465</v>
      </c>
      <c r="G2" s="10">
        <f>SUM(G3)</f>
        <v>0</v>
      </c>
      <c r="H2" s="10">
        <f>SUM(H3)</f>
        <v>550</v>
      </c>
      <c r="I2" s="11">
        <f>SUM(I3)</f>
        <v>35</v>
      </c>
      <c r="J2" s="12"/>
      <c r="K2" s="12"/>
      <c r="L2" s="7"/>
      <c r="M2" s="7"/>
    </row>
    <row r="3" spans="1:13" ht="76.5" x14ac:dyDescent="0.25">
      <c r="A3" s="13">
        <v>1</v>
      </c>
      <c r="B3" s="14" t="s">
        <v>11</v>
      </c>
      <c r="C3" s="14" t="s">
        <v>12</v>
      </c>
      <c r="D3" s="14" t="s">
        <v>13</v>
      </c>
      <c r="E3" s="15">
        <v>85</v>
      </c>
      <c r="F3" s="15">
        <v>465</v>
      </c>
      <c r="G3" s="15">
        <v>0</v>
      </c>
      <c r="H3" s="15">
        <f>SUM(E3:G3)</f>
        <v>550</v>
      </c>
      <c r="I3" s="16">
        <v>35</v>
      </c>
      <c r="J3" s="14" t="s">
        <v>14</v>
      </c>
      <c r="K3" s="14" t="s">
        <v>15</v>
      </c>
      <c r="L3" s="17"/>
      <c r="M3" s="17"/>
    </row>
    <row r="4" spans="1:13" ht="38.25" x14ac:dyDescent="0.25">
      <c r="A4" s="8">
        <f>A5</f>
        <v>1</v>
      </c>
      <c r="B4" s="9" t="s">
        <v>16</v>
      </c>
      <c r="C4" s="9"/>
      <c r="D4" s="10"/>
      <c r="E4" s="10">
        <f>SUM(E5)</f>
        <v>0</v>
      </c>
      <c r="F4" s="10">
        <f>SUM(F5)</f>
        <v>4200</v>
      </c>
      <c r="G4" s="10">
        <f>SUM(G5)</f>
        <v>0</v>
      </c>
      <c r="H4" s="10">
        <f>SUM(H5)</f>
        <v>4200</v>
      </c>
      <c r="I4" s="11">
        <f>SUM(I5)</f>
        <v>36</v>
      </c>
      <c r="J4" s="12"/>
      <c r="K4" s="12"/>
      <c r="L4" s="7"/>
      <c r="M4" s="7"/>
    </row>
    <row r="5" spans="1:13" ht="89.25" x14ac:dyDescent="0.25">
      <c r="A5" s="13">
        <v>1</v>
      </c>
      <c r="B5" s="14" t="s">
        <v>17</v>
      </c>
      <c r="C5" s="14" t="s">
        <v>12</v>
      </c>
      <c r="D5" s="14" t="s">
        <v>18</v>
      </c>
      <c r="E5" s="15"/>
      <c r="F5" s="15">
        <v>4200</v>
      </c>
      <c r="G5" s="15"/>
      <c r="H5" s="15">
        <f>SUM(E5:G5)</f>
        <v>4200</v>
      </c>
      <c r="I5" s="16">
        <v>36</v>
      </c>
      <c r="J5" s="14"/>
      <c r="K5" s="14"/>
      <c r="L5" s="17"/>
      <c r="M5" s="17"/>
    </row>
    <row r="6" spans="1:13" ht="38.25" x14ac:dyDescent="0.25">
      <c r="A6" s="8">
        <f>A15</f>
        <v>9</v>
      </c>
      <c r="B6" s="9" t="s">
        <v>19</v>
      </c>
      <c r="C6" s="9"/>
      <c r="D6" s="10"/>
      <c r="E6" s="10">
        <f>SUM(E7:E15)</f>
        <v>25839.415000000001</v>
      </c>
      <c r="F6" s="10">
        <f>SUM(F7:F15)</f>
        <v>36814.697980000004</v>
      </c>
      <c r="G6" s="10">
        <f>SUM(G7:G15)</f>
        <v>15213.45</v>
      </c>
      <c r="H6" s="10">
        <f>SUM(H7:H15)</f>
        <v>77867.562980000002</v>
      </c>
      <c r="I6" s="11">
        <f>SUM(I7:I15)</f>
        <v>376</v>
      </c>
      <c r="J6" s="12"/>
      <c r="K6" s="12"/>
      <c r="L6" s="7"/>
      <c r="M6" s="7"/>
    </row>
    <row r="7" spans="1:13" ht="102" x14ac:dyDescent="0.25">
      <c r="A7" s="13">
        <v>1</v>
      </c>
      <c r="B7" s="14" t="s">
        <v>20</v>
      </c>
      <c r="C7" s="14" t="s">
        <v>21</v>
      </c>
      <c r="D7" s="14" t="s">
        <v>22</v>
      </c>
      <c r="E7" s="15">
        <v>7000</v>
      </c>
      <c r="F7" s="15"/>
      <c r="G7" s="15"/>
      <c r="H7" s="15">
        <f t="shared" ref="H7:H18" si="0">SUM(E7:G7)</f>
        <v>7000</v>
      </c>
      <c r="I7" s="16">
        <v>60</v>
      </c>
      <c r="J7" s="14" t="s">
        <v>23</v>
      </c>
      <c r="K7" s="18"/>
      <c r="L7" s="17"/>
      <c r="M7" s="17"/>
    </row>
    <row r="8" spans="1:13" ht="89.25" x14ac:dyDescent="0.25">
      <c r="A8" s="13">
        <v>2</v>
      </c>
      <c r="B8" s="14" t="s">
        <v>24</v>
      </c>
      <c r="C8" s="14" t="s">
        <v>25</v>
      </c>
      <c r="D8" s="14" t="s">
        <v>26</v>
      </c>
      <c r="E8" s="15" t="s">
        <v>27</v>
      </c>
      <c r="F8" s="15"/>
      <c r="G8" s="15">
        <v>13843.45</v>
      </c>
      <c r="H8" s="15">
        <f t="shared" si="0"/>
        <v>13843.45</v>
      </c>
      <c r="I8" s="16">
        <v>36</v>
      </c>
      <c r="J8" s="14"/>
      <c r="K8" s="18"/>
      <c r="L8" s="17"/>
      <c r="M8" s="17"/>
    </row>
    <row r="9" spans="1:13" ht="89.25" x14ac:dyDescent="0.25">
      <c r="A9" s="13">
        <v>3</v>
      </c>
      <c r="B9" s="14" t="s">
        <v>24</v>
      </c>
      <c r="C9" s="14" t="s">
        <v>28</v>
      </c>
      <c r="D9" s="14" t="s">
        <v>26</v>
      </c>
      <c r="E9" s="15" t="s">
        <v>27</v>
      </c>
      <c r="F9" s="15">
        <v>14156.54</v>
      </c>
      <c r="G9" s="15"/>
      <c r="H9" s="15">
        <f t="shared" si="0"/>
        <v>14156.54</v>
      </c>
      <c r="I9" s="16">
        <v>36</v>
      </c>
      <c r="J9" s="14"/>
      <c r="K9" s="18"/>
      <c r="L9" s="17"/>
      <c r="M9" s="17"/>
    </row>
    <row r="10" spans="1:13" ht="51" x14ac:dyDescent="0.25">
      <c r="A10" s="13">
        <v>4</v>
      </c>
      <c r="B10" s="14" t="s">
        <v>29</v>
      </c>
      <c r="C10" s="14" t="s">
        <v>12</v>
      </c>
      <c r="D10" s="14" t="s">
        <v>30</v>
      </c>
      <c r="E10" s="15"/>
      <c r="F10" s="15">
        <v>3295.3579800000002</v>
      </c>
      <c r="G10" s="15"/>
      <c r="H10" s="15">
        <f t="shared" si="0"/>
        <v>3295.3579800000002</v>
      </c>
      <c r="I10" s="16">
        <v>36</v>
      </c>
      <c r="J10" s="14"/>
      <c r="K10" s="18"/>
      <c r="L10" s="17"/>
      <c r="M10" s="17"/>
    </row>
    <row r="11" spans="1:13" ht="127.5" x14ac:dyDescent="0.25">
      <c r="A11" s="13">
        <v>5</v>
      </c>
      <c r="B11" s="14" t="s">
        <v>31</v>
      </c>
      <c r="C11" s="14" t="s">
        <v>32</v>
      </c>
      <c r="D11" s="14" t="s">
        <v>33</v>
      </c>
      <c r="E11" s="15"/>
      <c r="F11" s="15">
        <v>13926</v>
      </c>
      <c r="G11" s="15"/>
      <c r="H11" s="15">
        <f t="shared" si="0"/>
        <v>13926</v>
      </c>
      <c r="I11" s="16">
        <v>36</v>
      </c>
      <c r="J11" s="14"/>
      <c r="K11" s="18"/>
      <c r="L11" s="17"/>
      <c r="M11" s="17"/>
    </row>
    <row r="12" spans="1:13" ht="127.5" x14ac:dyDescent="0.25">
      <c r="A12" s="13">
        <v>6</v>
      </c>
      <c r="B12" s="14" t="s">
        <v>31</v>
      </c>
      <c r="C12" s="14" t="s">
        <v>32</v>
      </c>
      <c r="D12" s="14" t="s">
        <v>33</v>
      </c>
      <c r="E12" s="15">
        <v>10074</v>
      </c>
      <c r="F12" s="15"/>
      <c r="G12" s="15"/>
      <c r="H12" s="15">
        <f t="shared" si="0"/>
        <v>10074</v>
      </c>
      <c r="I12" s="16">
        <v>60</v>
      </c>
      <c r="J12" s="14"/>
      <c r="K12" s="18"/>
      <c r="L12" s="17"/>
      <c r="M12" s="17"/>
    </row>
    <row r="13" spans="1:13" ht="89.25" x14ac:dyDescent="0.25">
      <c r="A13" s="13">
        <v>7</v>
      </c>
      <c r="B13" s="14" t="s">
        <v>34</v>
      </c>
      <c r="C13" s="14" t="s">
        <v>32</v>
      </c>
      <c r="D13" s="14" t="s">
        <v>35</v>
      </c>
      <c r="E13" s="15"/>
      <c r="F13" s="15">
        <v>4606.8</v>
      </c>
      <c r="G13" s="15"/>
      <c r="H13" s="15">
        <f t="shared" si="0"/>
        <v>4606.8</v>
      </c>
      <c r="I13" s="16">
        <v>52</v>
      </c>
      <c r="J13" s="14"/>
      <c r="K13" s="18"/>
      <c r="L13" s="17"/>
      <c r="M13" s="17"/>
    </row>
    <row r="14" spans="1:13" ht="102" x14ac:dyDescent="0.25">
      <c r="A14" s="13">
        <v>8</v>
      </c>
      <c r="B14" s="14" t="s">
        <v>36</v>
      </c>
      <c r="C14" s="14" t="s">
        <v>32</v>
      </c>
      <c r="D14" s="14" t="s">
        <v>37</v>
      </c>
      <c r="E14" s="15">
        <v>2100</v>
      </c>
      <c r="F14" s="15">
        <v>830</v>
      </c>
      <c r="G14" s="15">
        <v>1370</v>
      </c>
      <c r="H14" s="15">
        <f t="shared" si="0"/>
        <v>4300</v>
      </c>
      <c r="I14" s="16" t="s">
        <v>38</v>
      </c>
      <c r="J14" s="14"/>
      <c r="K14" s="18"/>
      <c r="L14" s="17"/>
      <c r="M14" s="17"/>
    </row>
    <row r="15" spans="1:13" ht="63.75" x14ac:dyDescent="0.25">
      <c r="A15" s="13">
        <v>9</v>
      </c>
      <c r="B15" s="14" t="s">
        <v>39</v>
      </c>
      <c r="C15" s="14" t="s">
        <v>32</v>
      </c>
      <c r="D15" s="14" t="s">
        <v>40</v>
      </c>
      <c r="E15" s="15">
        <v>6665.415</v>
      </c>
      <c r="F15" s="15"/>
      <c r="G15" s="15"/>
      <c r="H15" s="15">
        <f t="shared" si="0"/>
        <v>6665.415</v>
      </c>
      <c r="I15" s="16">
        <v>60</v>
      </c>
      <c r="J15" s="14"/>
      <c r="K15" s="18"/>
      <c r="L15" s="17"/>
      <c r="M15" s="17"/>
    </row>
    <row r="16" spans="1:13" ht="63.75" x14ac:dyDescent="0.25">
      <c r="A16" s="8">
        <f>A17</f>
        <v>1</v>
      </c>
      <c r="B16" s="9" t="s">
        <v>41</v>
      </c>
      <c r="C16" s="9"/>
      <c r="D16" s="10"/>
      <c r="E16" s="10">
        <f>SUM(E17:E18)</f>
        <v>0</v>
      </c>
      <c r="F16" s="10">
        <f>SUM(F17:F18)</f>
        <v>250000</v>
      </c>
      <c r="G16" s="10">
        <f>SUM(G17:G18)</f>
        <v>0</v>
      </c>
      <c r="H16" s="10">
        <f>SUM(H17:H18)</f>
        <v>250000</v>
      </c>
      <c r="I16" s="11">
        <f>SUM(I17:I18)</f>
        <v>72</v>
      </c>
      <c r="J16" s="12"/>
      <c r="K16" s="12"/>
      <c r="L16" s="7"/>
      <c r="M16" s="7"/>
    </row>
    <row r="17" spans="1:13" ht="38.25" x14ac:dyDescent="0.25">
      <c r="A17" s="13">
        <v>1</v>
      </c>
      <c r="B17" s="14" t="s">
        <v>42</v>
      </c>
      <c r="C17" s="14" t="s">
        <v>12</v>
      </c>
      <c r="D17" s="14" t="s">
        <v>18</v>
      </c>
      <c r="E17" s="15"/>
      <c r="F17" s="15">
        <v>146000</v>
      </c>
      <c r="G17" s="15"/>
      <c r="H17" s="15">
        <f t="shared" si="0"/>
        <v>146000</v>
      </c>
      <c r="I17" s="16">
        <v>36</v>
      </c>
      <c r="J17" s="14"/>
      <c r="K17" s="18"/>
      <c r="L17" s="17"/>
      <c r="M17" s="17"/>
    </row>
    <row r="18" spans="1:13" ht="38.25" x14ac:dyDescent="0.25">
      <c r="A18" s="13">
        <f>A17+1</f>
        <v>2</v>
      </c>
      <c r="B18" s="14" t="s">
        <v>42</v>
      </c>
      <c r="C18" s="14" t="s">
        <v>12</v>
      </c>
      <c r="D18" s="14" t="s">
        <v>18</v>
      </c>
      <c r="E18" s="15"/>
      <c r="F18" s="15">
        <v>104000</v>
      </c>
      <c r="G18" s="15"/>
      <c r="H18" s="15">
        <f t="shared" si="0"/>
        <v>104000</v>
      </c>
      <c r="I18" s="16">
        <v>36</v>
      </c>
      <c r="J18" s="14"/>
      <c r="K18" s="18"/>
      <c r="L18" s="17"/>
      <c r="M18" s="17"/>
    </row>
    <row r="19" spans="1:13" ht="38.25" x14ac:dyDescent="0.25">
      <c r="A19" s="8">
        <f>A22</f>
        <v>3</v>
      </c>
      <c r="B19" s="9" t="s">
        <v>43</v>
      </c>
      <c r="C19" s="9"/>
      <c r="D19" s="10"/>
      <c r="E19" s="10">
        <f>SUM(E20:E22)</f>
        <v>0</v>
      </c>
      <c r="F19" s="10">
        <f>SUM(F20:F22)</f>
        <v>27500</v>
      </c>
      <c r="G19" s="10">
        <f>SUM(G20:G22)</f>
        <v>14000</v>
      </c>
      <c r="H19" s="10">
        <f>SUM(H20:H22)</f>
        <v>41500</v>
      </c>
      <c r="I19" s="11">
        <f>SUM(I20:I22)</f>
        <v>36</v>
      </c>
      <c r="J19" s="12"/>
      <c r="K19" s="12"/>
      <c r="L19" s="7"/>
      <c r="M19" s="7"/>
    </row>
    <row r="20" spans="1:13" ht="102" x14ac:dyDescent="0.25">
      <c r="A20" s="13">
        <v>1</v>
      </c>
      <c r="B20" s="14" t="s">
        <v>44</v>
      </c>
      <c r="C20" s="14" t="s">
        <v>45</v>
      </c>
      <c r="D20" s="14" t="s">
        <v>46</v>
      </c>
      <c r="E20" s="15"/>
      <c r="F20" s="15">
        <v>14000</v>
      </c>
      <c r="G20" s="15">
        <v>14000</v>
      </c>
      <c r="H20" s="15">
        <f>SUM(E20:G20)</f>
        <v>28000</v>
      </c>
      <c r="I20" s="16">
        <v>12</v>
      </c>
      <c r="J20" s="14"/>
      <c r="K20" s="18"/>
      <c r="L20" s="17"/>
      <c r="M20" s="17"/>
    </row>
    <row r="21" spans="1:13" ht="102" x14ac:dyDescent="0.25">
      <c r="A21" s="13">
        <f>A20+1</f>
        <v>2</v>
      </c>
      <c r="B21" s="14" t="s">
        <v>44</v>
      </c>
      <c r="C21" s="14" t="s">
        <v>45</v>
      </c>
      <c r="D21" s="14" t="s">
        <v>47</v>
      </c>
      <c r="E21" s="15"/>
      <c r="F21" s="15">
        <v>10000</v>
      </c>
      <c r="G21" s="15"/>
      <c r="H21" s="15">
        <f>SUM(E21:G21)</f>
        <v>10000</v>
      </c>
      <c r="I21" s="16">
        <v>12</v>
      </c>
      <c r="J21" s="14"/>
      <c r="K21" s="18"/>
      <c r="L21" s="17"/>
      <c r="M21" s="17"/>
    </row>
    <row r="22" spans="1:13" ht="102" x14ac:dyDescent="0.25">
      <c r="A22" s="13">
        <f>A21+1</f>
        <v>3</v>
      </c>
      <c r="B22" s="14" t="s">
        <v>44</v>
      </c>
      <c r="C22" s="14" t="s">
        <v>45</v>
      </c>
      <c r="D22" s="14" t="s">
        <v>47</v>
      </c>
      <c r="E22" s="15"/>
      <c r="F22" s="15">
        <v>3500</v>
      </c>
      <c r="G22" s="15"/>
      <c r="H22" s="15">
        <f>SUM(E22:G22)</f>
        <v>3500</v>
      </c>
      <c r="I22" s="16">
        <v>12</v>
      </c>
      <c r="J22" s="14"/>
      <c r="K22" s="18"/>
      <c r="L22" s="17"/>
      <c r="M22" s="17"/>
    </row>
    <row r="23" spans="1:13" ht="63.75" x14ac:dyDescent="0.25">
      <c r="A23" s="19">
        <f>A2+A4+A6+A16+A19</f>
        <v>15</v>
      </c>
      <c r="B23" s="20" t="s">
        <v>48</v>
      </c>
      <c r="C23" s="20"/>
      <c r="D23" s="20"/>
      <c r="E23" s="21">
        <f>E2+E4+E6+E16+E19</f>
        <v>25924.415000000001</v>
      </c>
      <c r="F23" s="21">
        <f>F2+F4+F6+F16+F19</f>
        <v>318979.69798</v>
      </c>
      <c r="G23" s="21">
        <f>G2+G4+G6+G16+G19</f>
        <v>29213.45</v>
      </c>
      <c r="H23" s="21">
        <f>H2+H4+H6+H16+H19</f>
        <v>374117.56297999999</v>
      </c>
      <c r="I23" s="22">
        <f>I2+I4+I6+I16+I19</f>
        <v>555</v>
      </c>
      <c r="J23" s="23"/>
      <c r="K23" s="24"/>
      <c r="L23" s="25"/>
      <c r="M23" s="25"/>
    </row>
    <row r="24" spans="1:13" ht="38.25" x14ac:dyDescent="0.25">
      <c r="A24" s="8">
        <f>A26</f>
        <v>2</v>
      </c>
      <c r="B24" s="9" t="s">
        <v>10</v>
      </c>
      <c r="C24" s="9"/>
      <c r="D24" s="10"/>
      <c r="E24" s="10">
        <f>SUM(E25:E26)</f>
        <v>400</v>
      </c>
      <c r="F24" s="10">
        <f>SUM(F25:F26)</f>
        <v>3705</v>
      </c>
      <c r="G24" s="10">
        <f>SUM(G25:G26)</f>
        <v>0</v>
      </c>
      <c r="H24" s="10">
        <f>SUM(H25:H26)</f>
        <v>4105</v>
      </c>
      <c r="I24" s="11">
        <f>SUM(I25:I26)</f>
        <v>71</v>
      </c>
      <c r="J24" s="12"/>
      <c r="K24" s="12"/>
      <c r="L24" s="7"/>
      <c r="M24" s="7"/>
    </row>
    <row r="25" spans="1:13" ht="63.75" x14ac:dyDescent="0.25">
      <c r="A25" s="13">
        <v>1</v>
      </c>
      <c r="B25" s="14" t="s">
        <v>49</v>
      </c>
      <c r="C25" s="14" t="s">
        <v>12</v>
      </c>
      <c r="D25" s="14" t="s">
        <v>50</v>
      </c>
      <c r="E25" s="15">
        <v>400</v>
      </c>
      <c r="F25" s="15">
        <v>600</v>
      </c>
      <c r="G25" s="15">
        <v>0</v>
      </c>
      <c r="H25" s="15">
        <f>SUM(E25:G25)</f>
        <v>1000</v>
      </c>
      <c r="I25" s="16">
        <v>35</v>
      </c>
      <c r="J25" s="14" t="s">
        <v>51</v>
      </c>
      <c r="K25" s="14" t="s">
        <v>52</v>
      </c>
      <c r="L25" s="17"/>
      <c r="M25" s="17"/>
    </row>
    <row r="26" spans="1:13" ht="114.75" x14ac:dyDescent="0.25">
      <c r="A26" s="13">
        <v>2</v>
      </c>
      <c r="B26" s="26" t="s">
        <v>53</v>
      </c>
      <c r="C26" s="14" t="s">
        <v>12</v>
      </c>
      <c r="D26" s="27" t="s">
        <v>54</v>
      </c>
      <c r="E26" s="28">
        <v>0</v>
      </c>
      <c r="F26" s="28">
        <v>3105</v>
      </c>
      <c r="G26" s="28">
        <v>0</v>
      </c>
      <c r="H26" s="28">
        <f>E26+F26+G26</f>
        <v>3105</v>
      </c>
      <c r="I26" s="29">
        <v>36</v>
      </c>
      <c r="J26" s="30" t="s">
        <v>55</v>
      </c>
      <c r="K26" s="30"/>
      <c r="L26" s="30" t="s">
        <v>56</v>
      </c>
      <c r="M26" s="31">
        <v>6201173</v>
      </c>
    </row>
    <row r="27" spans="1:13" ht="38.25" x14ac:dyDescent="0.25">
      <c r="A27" s="8">
        <f>A29</f>
        <v>2</v>
      </c>
      <c r="B27" s="9" t="s">
        <v>16</v>
      </c>
      <c r="C27" s="9"/>
      <c r="D27" s="10"/>
      <c r="E27" s="10">
        <f>SUM(E28:E29)</f>
        <v>0</v>
      </c>
      <c r="F27" s="10">
        <f>SUM(F28:F29)</f>
        <v>20000</v>
      </c>
      <c r="G27" s="10">
        <f>SUM(G28:G29)</f>
        <v>0</v>
      </c>
      <c r="H27" s="10">
        <f>SUM(H28:H29)</f>
        <v>20000</v>
      </c>
      <c r="I27" s="11">
        <f>SUM(I28:I29)</f>
        <v>72</v>
      </c>
      <c r="J27" s="12"/>
      <c r="K27" s="12"/>
      <c r="L27" s="7"/>
      <c r="M27" s="7"/>
    </row>
    <row r="28" spans="1:13" ht="51" x14ac:dyDescent="0.25">
      <c r="A28" s="13">
        <v>1</v>
      </c>
      <c r="B28" s="14" t="s">
        <v>57</v>
      </c>
      <c r="C28" s="14" t="s">
        <v>12</v>
      </c>
      <c r="D28" s="14" t="s">
        <v>18</v>
      </c>
      <c r="E28" s="15" t="s">
        <v>27</v>
      </c>
      <c r="F28" s="15">
        <v>10000</v>
      </c>
      <c r="G28" s="15"/>
      <c r="H28" s="15">
        <f>SUM(E28:G28)</f>
        <v>10000</v>
      </c>
      <c r="I28" s="16">
        <v>36</v>
      </c>
      <c r="J28" s="18"/>
      <c r="K28" s="14" t="s">
        <v>58</v>
      </c>
      <c r="L28" s="17"/>
      <c r="M28" s="17"/>
    </row>
    <row r="29" spans="1:13" ht="51" x14ac:dyDescent="0.25">
      <c r="A29" s="13">
        <f>A28+1</f>
        <v>2</v>
      </c>
      <c r="B29" s="14" t="s">
        <v>59</v>
      </c>
      <c r="C29" s="14" t="s">
        <v>60</v>
      </c>
      <c r="D29" s="14" t="s">
        <v>18</v>
      </c>
      <c r="E29" s="15"/>
      <c r="F29" s="15">
        <v>10000</v>
      </c>
      <c r="G29" s="15"/>
      <c r="H29" s="15">
        <f>SUM(E29:G29)</f>
        <v>10000</v>
      </c>
      <c r="I29" s="16">
        <v>36</v>
      </c>
      <c r="J29" s="18"/>
      <c r="K29" s="14"/>
      <c r="L29" s="17"/>
      <c r="M29" s="17"/>
    </row>
    <row r="30" spans="1:13" ht="38.25" x14ac:dyDescent="0.25">
      <c r="A30" s="8">
        <f>A45</f>
        <v>15</v>
      </c>
      <c r="B30" s="9" t="s">
        <v>19</v>
      </c>
      <c r="C30" s="9"/>
      <c r="D30" s="10"/>
      <c r="E30" s="10">
        <f>SUM(E31:E45)</f>
        <v>13700</v>
      </c>
      <c r="F30" s="10">
        <f>SUM(F31:F45)</f>
        <v>73380</v>
      </c>
      <c r="G30" s="10">
        <f>SUM(G31:G45)</f>
        <v>8870</v>
      </c>
      <c r="H30" s="10">
        <f>SUM(H31:H45)</f>
        <v>95950</v>
      </c>
      <c r="I30" s="11">
        <f>SUM(I31:I45)</f>
        <v>600</v>
      </c>
      <c r="J30" s="12"/>
      <c r="K30" s="12"/>
      <c r="L30" s="7"/>
      <c r="M30" s="7"/>
    </row>
    <row r="31" spans="1:13" ht="153" x14ac:dyDescent="0.25">
      <c r="A31" s="13">
        <v>1</v>
      </c>
      <c r="B31" s="14" t="s">
        <v>61</v>
      </c>
      <c r="C31" s="14" t="s">
        <v>12</v>
      </c>
      <c r="D31" s="14" t="s">
        <v>62</v>
      </c>
      <c r="E31" s="15">
        <v>3000</v>
      </c>
      <c r="F31" s="15"/>
      <c r="G31" s="15"/>
      <c r="H31" s="15">
        <f t="shared" ref="H31:H60" si="1">SUM(E31:G31)</f>
        <v>3000</v>
      </c>
      <c r="I31" s="16">
        <v>60</v>
      </c>
      <c r="J31" s="14" t="s">
        <v>63</v>
      </c>
      <c r="K31" s="18"/>
      <c r="L31" s="17"/>
      <c r="M31" s="17"/>
    </row>
    <row r="32" spans="1:13" ht="63.75" x14ac:dyDescent="0.25">
      <c r="A32" s="13">
        <f>A31+1</f>
        <v>2</v>
      </c>
      <c r="B32" s="14" t="s">
        <v>61</v>
      </c>
      <c r="C32" s="14" t="s">
        <v>12</v>
      </c>
      <c r="D32" s="14" t="s">
        <v>62</v>
      </c>
      <c r="E32" s="15"/>
      <c r="F32" s="15">
        <v>3000</v>
      </c>
      <c r="G32" s="15"/>
      <c r="H32" s="15">
        <f t="shared" si="1"/>
        <v>3000</v>
      </c>
      <c r="I32" s="16">
        <v>36</v>
      </c>
      <c r="J32" s="32"/>
      <c r="K32" s="14" t="s">
        <v>64</v>
      </c>
      <c r="L32" s="17"/>
      <c r="M32" s="17"/>
    </row>
    <row r="33" spans="1:13" ht="140.25" x14ac:dyDescent="0.25">
      <c r="A33" s="13">
        <f t="shared" ref="A33:A45" si="2">A32+1</f>
        <v>3</v>
      </c>
      <c r="B33" s="14" t="s">
        <v>65</v>
      </c>
      <c r="C33" s="14" t="s">
        <v>12</v>
      </c>
      <c r="D33" s="14" t="s">
        <v>62</v>
      </c>
      <c r="E33" s="15"/>
      <c r="F33" s="15">
        <v>13800</v>
      </c>
      <c r="G33" s="15"/>
      <c r="H33" s="15">
        <f t="shared" si="1"/>
        <v>13800</v>
      </c>
      <c r="I33" s="16">
        <v>36</v>
      </c>
      <c r="J33" s="18"/>
      <c r="K33" s="14" t="s">
        <v>66</v>
      </c>
      <c r="L33" s="17"/>
      <c r="M33" s="17"/>
    </row>
    <row r="34" spans="1:13" ht="229.5" x14ac:dyDescent="0.25">
      <c r="A34" s="13">
        <f t="shared" si="2"/>
        <v>4</v>
      </c>
      <c r="B34" s="14" t="s">
        <v>67</v>
      </c>
      <c r="C34" s="14" t="s">
        <v>21</v>
      </c>
      <c r="D34" s="14" t="s">
        <v>68</v>
      </c>
      <c r="E34" s="15" t="s">
        <v>27</v>
      </c>
      <c r="F34" s="15">
        <v>7500</v>
      </c>
      <c r="G34" s="15"/>
      <c r="H34" s="15">
        <f t="shared" si="1"/>
        <v>7500</v>
      </c>
      <c r="I34" s="16">
        <v>36</v>
      </c>
      <c r="J34" s="32"/>
      <c r="K34" s="14" t="s">
        <v>69</v>
      </c>
      <c r="L34" s="17"/>
      <c r="M34" s="17"/>
    </row>
    <row r="35" spans="1:13" ht="76.5" x14ac:dyDescent="0.25">
      <c r="A35" s="13">
        <f t="shared" si="2"/>
        <v>5</v>
      </c>
      <c r="B35" s="14" t="s">
        <v>70</v>
      </c>
      <c r="C35" s="14" t="s">
        <v>12</v>
      </c>
      <c r="D35" s="14" t="s">
        <v>71</v>
      </c>
      <c r="E35" s="15">
        <v>8000</v>
      </c>
      <c r="F35" s="15"/>
      <c r="G35" s="15"/>
      <c r="H35" s="15">
        <f t="shared" si="1"/>
        <v>8000</v>
      </c>
      <c r="I35" s="16">
        <v>60</v>
      </c>
      <c r="J35" s="14" t="s">
        <v>72</v>
      </c>
      <c r="K35" s="18"/>
      <c r="L35" s="17"/>
      <c r="M35" s="17"/>
    </row>
    <row r="36" spans="1:13" ht="99.75" x14ac:dyDescent="0.25">
      <c r="A36" s="13">
        <f t="shared" si="2"/>
        <v>6</v>
      </c>
      <c r="B36" s="33" t="s">
        <v>70</v>
      </c>
      <c r="C36" s="34" t="s">
        <v>12</v>
      </c>
      <c r="D36" s="35" t="s">
        <v>73</v>
      </c>
      <c r="E36" s="36"/>
      <c r="F36" s="15">
        <v>6000</v>
      </c>
      <c r="G36" s="37"/>
      <c r="H36" s="15">
        <f t="shared" si="1"/>
        <v>6000</v>
      </c>
      <c r="I36" s="38">
        <v>36</v>
      </c>
      <c r="J36" s="39"/>
      <c r="K36" s="39"/>
      <c r="L36" s="40"/>
      <c r="M36" s="40"/>
    </row>
    <row r="37" spans="1:13" ht="153" x14ac:dyDescent="0.25">
      <c r="A37" s="13">
        <f t="shared" si="2"/>
        <v>7</v>
      </c>
      <c r="B37" s="14" t="s">
        <v>74</v>
      </c>
      <c r="C37" s="14" t="s">
        <v>21</v>
      </c>
      <c r="D37" s="14" t="s">
        <v>75</v>
      </c>
      <c r="E37" s="15" t="s">
        <v>27</v>
      </c>
      <c r="F37" s="15">
        <v>1500</v>
      </c>
      <c r="G37" s="15">
        <v>1500</v>
      </c>
      <c r="H37" s="15">
        <f t="shared" si="1"/>
        <v>3000</v>
      </c>
      <c r="I37" s="16">
        <v>36</v>
      </c>
      <c r="J37" s="32"/>
      <c r="K37" s="14" t="s">
        <v>76</v>
      </c>
      <c r="L37" s="17"/>
      <c r="M37" s="17"/>
    </row>
    <row r="38" spans="1:13" ht="127.5" x14ac:dyDescent="0.25">
      <c r="A38" s="13">
        <f t="shared" si="2"/>
        <v>8</v>
      </c>
      <c r="B38" s="14" t="s">
        <v>77</v>
      </c>
      <c r="C38" s="14" t="s">
        <v>12</v>
      </c>
      <c r="D38" s="14" t="s">
        <v>78</v>
      </c>
      <c r="E38" s="15"/>
      <c r="F38" s="15">
        <v>3000</v>
      </c>
      <c r="G38" s="15"/>
      <c r="H38" s="15">
        <f t="shared" si="1"/>
        <v>3000</v>
      </c>
      <c r="I38" s="16">
        <v>24</v>
      </c>
      <c r="J38" s="32"/>
      <c r="K38" s="14"/>
      <c r="L38" s="17"/>
      <c r="M38" s="17"/>
    </row>
    <row r="39" spans="1:13" ht="89.25" x14ac:dyDescent="0.25">
      <c r="A39" s="13">
        <f t="shared" si="2"/>
        <v>9</v>
      </c>
      <c r="B39" s="14" t="s">
        <v>79</v>
      </c>
      <c r="C39" s="14" t="s">
        <v>28</v>
      </c>
      <c r="D39" s="14" t="s">
        <v>80</v>
      </c>
      <c r="E39" s="15"/>
      <c r="F39" s="15">
        <v>18000</v>
      </c>
      <c r="G39" s="15"/>
      <c r="H39" s="15">
        <f t="shared" si="1"/>
        <v>18000</v>
      </c>
      <c r="I39" s="16">
        <v>36</v>
      </c>
      <c r="J39" s="32"/>
      <c r="K39" s="14"/>
      <c r="L39" s="17"/>
      <c r="M39" s="17"/>
    </row>
    <row r="40" spans="1:13" ht="63.75" x14ac:dyDescent="0.25">
      <c r="A40" s="13">
        <f t="shared" si="2"/>
        <v>10</v>
      </c>
      <c r="B40" s="14" t="s">
        <v>81</v>
      </c>
      <c r="C40" s="14" t="s">
        <v>12</v>
      </c>
      <c r="D40" s="14" t="s">
        <v>82</v>
      </c>
      <c r="E40" s="15">
        <v>700</v>
      </c>
      <c r="F40" s="15"/>
      <c r="G40" s="15"/>
      <c r="H40" s="15">
        <f t="shared" si="1"/>
        <v>700</v>
      </c>
      <c r="I40" s="16">
        <v>36</v>
      </c>
      <c r="J40" s="32"/>
      <c r="K40" s="14"/>
      <c r="L40" s="17"/>
      <c r="M40" s="17"/>
    </row>
    <row r="41" spans="1:13" ht="114.75" x14ac:dyDescent="0.25">
      <c r="A41" s="13">
        <f t="shared" si="2"/>
        <v>11</v>
      </c>
      <c r="B41" s="14" t="s">
        <v>83</v>
      </c>
      <c r="C41" s="14" t="s">
        <v>12</v>
      </c>
      <c r="D41" s="14" t="s">
        <v>84</v>
      </c>
      <c r="E41" s="15"/>
      <c r="F41" s="15">
        <v>7000</v>
      </c>
      <c r="G41" s="15"/>
      <c r="H41" s="15">
        <f t="shared" si="1"/>
        <v>7000</v>
      </c>
      <c r="I41" s="16">
        <v>36</v>
      </c>
      <c r="J41" s="32"/>
      <c r="K41" s="14"/>
      <c r="L41" s="17"/>
      <c r="M41" s="17"/>
    </row>
    <row r="42" spans="1:13" ht="76.5" x14ac:dyDescent="0.25">
      <c r="A42" s="13">
        <f t="shared" si="2"/>
        <v>12</v>
      </c>
      <c r="B42" s="14" t="s">
        <v>85</v>
      </c>
      <c r="C42" s="14" t="s">
        <v>32</v>
      </c>
      <c r="D42" s="14" t="s">
        <v>86</v>
      </c>
      <c r="E42" s="15"/>
      <c r="F42" s="15">
        <v>7380</v>
      </c>
      <c r="G42" s="15"/>
      <c r="H42" s="15">
        <f t="shared" si="1"/>
        <v>7380</v>
      </c>
      <c r="I42" s="16">
        <v>36</v>
      </c>
      <c r="J42" s="32"/>
      <c r="K42" s="14"/>
      <c r="L42" s="17"/>
      <c r="M42" s="17"/>
    </row>
    <row r="43" spans="1:13" ht="76.5" x14ac:dyDescent="0.25">
      <c r="A43" s="13">
        <f t="shared" si="2"/>
        <v>13</v>
      </c>
      <c r="B43" s="14" t="s">
        <v>85</v>
      </c>
      <c r="C43" s="14" t="s">
        <v>32</v>
      </c>
      <c r="D43" s="14" t="s">
        <v>86</v>
      </c>
      <c r="E43" s="15"/>
      <c r="F43" s="15"/>
      <c r="G43" s="15">
        <v>7370</v>
      </c>
      <c r="H43" s="15">
        <f t="shared" si="1"/>
        <v>7370</v>
      </c>
      <c r="I43" s="16">
        <v>36</v>
      </c>
      <c r="J43" s="32"/>
      <c r="K43" s="14"/>
      <c r="L43" s="17"/>
      <c r="M43" s="17"/>
    </row>
    <row r="44" spans="1:13" ht="114.75" x14ac:dyDescent="0.25">
      <c r="A44" s="13">
        <f t="shared" si="2"/>
        <v>14</v>
      </c>
      <c r="B44" s="14" t="s">
        <v>87</v>
      </c>
      <c r="C44" s="14" t="s">
        <v>32</v>
      </c>
      <c r="D44" s="14" t="s">
        <v>88</v>
      </c>
      <c r="E44" s="15"/>
      <c r="F44" s="15">
        <v>6200</v>
      </c>
      <c r="G44" s="15"/>
      <c r="H44" s="15">
        <f t="shared" si="1"/>
        <v>6200</v>
      </c>
      <c r="I44" s="16">
        <v>36</v>
      </c>
      <c r="J44" s="32"/>
      <c r="K44" s="14"/>
      <c r="L44" s="17"/>
      <c r="M44" s="17"/>
    </row>
    <row r="45" spans="1:13" ht="63.75" x14ac:dyDescent="0.25">
      <c r="A45" s="13">
        <f t="shared" si="2"/>
        <v>15</v>
      </c>
      <c r="B45" s="14" t="s">
        <v>89</v>
      </c>
      <c r="C45" s="14" t="s">
        <v>12</v>
      </c>
      <c r="D45" s="14" t="s">
        <v>90</v>
      </c>
      <c r="E45" s="15">
        <v>2000</v>
      </c>
      <c r="F45" s="15"/>
      <c r="G45" s="15"/>
      <c r="H45" s="15">
        <f t="shared" si="1"/>
        <v>2000</v>
      </c>
      <c r="I45" s="16">
        <v>60</v>
      </c>
      <c r="J45" s="32"/>
      <c r="K45" s="14"/>
      <c r="L45" s="17"/>
      <c r="M45" s="17"/>
    </row>
    <row r="46" spans="1:13" ht="63.75" x14ac:dyDescent="0.25">
      <c r="A46" s="8">
        <f>A47</f>
        <v>1</v>
      </c>
      <c r="B46" s="9" t="s">
        <v>41</v>
      </c>
      <c r="C46" s="9"/>
      <c r="D46" s="10"/>
      <c r="E46" s="10">
        <f>E47</f>
        <v>0</v>
      </c>
      <c r="F46" s="10">
        <f>F47</f>
        <v>27000</v>
      </c>
      <c r="G46" s="10">
        <f>G47</f>
        <v>0</v>
      </c>
      <c r="H46" s="10">
        <f>H47</f>
        <v>27000</v>
      </c>
      <c r="I46" s="11">
        <f>I47</f>
        <v>36</v>
      </c>
      <c r="J46" s="12"/>
      <c r="K46" s="12"/>
      <c r="L46" s="7"/>
      <c r="M46" s="7"/>
    </row>
    <row r="47" spans="1:13" ht="38.25" x14ac:dyDescent="0.25">
      <c r="A47" s="13">
        <v>1</v>
      </c>
      <c r="B47" s="14" t="s">
        <v>91</v>
      </c>
      <c r="C47" s="14" t="s">
        <v>12</v>
      </c>
      <c r="D47" s="14" t="s">
        <v>92</v>
      </c>
      <c r="E47" s="15"/>
      <c r="F47" s="15">
        <v>27000</v>
      </c>
      <c r="G47" s="15"/>
      <c r="H47" s="15">
        <f t="shared" si="1"/>
        <v>27000</v>
      </c>
      <c r="I47" s="16">
        <v>36</v>
      </c>
      <c r="J47" s="14"/>
      <c r="K47" s="18"/>
      <c r="L47" s="17"/>
      <c r="M47" s="17"/>
    </row>
    <row r="48" spans="1:13" ht="51" x14ac:dyDescent="0.25">
      <c r="A48" s="8">
        <f>A58</f>
        <v>10</v>
      </c>
      <c r="B48" s="9" t="s">
        <v>93</v>
      </c>
      <c r="C48" s="9"/>
      <c r="D48" s="10"/>
      <c r="E48" s="10">
        <f>SUM(E49:E58)</f>
        <v>34050</v>
      </c>
      <c r="F48" s="10">
        <f>SUM(F49:F58)</f>
        <v>38000</v>
      </c>
      <c r="G48" s="10">
        <f>SUM(G49:G58)</f>
        <v>15650</v>
      </c>
      <c r="H48" s="10">
        <f>SUM(H49:H58)</f>
        <v>87700</v>
      </c>
      <c r="I48" s="11">
        <f>SUM(I49:I58)</f>
        <v>312</v>
      </c>
      <c r="J48" s="12"/>
      <c r="K48" s="12"/>
      <c r="L48" s="7"/>
      <c r="M48" s="7"/>
    </row>
    <row r="49" spans="1:13" ht="114.75" x14ac:dyDescent="0.25">
      <c r="A49" s="13">
        <v>1</v>
      </c>
      <c r="B49" s="14" t="s">
        <v>94</v>
      </c>
      <c r="C49" s="14" t="s">
        <v>12</v>
      </c>
      <c r="D49" s="14" t="s">
        <v>18</v>
      </c>
      <c r="E49" s="15">
        <v>17100</v>
      </c>
      <c r="F49" s="15"/>
      <c r="G49" s="15">
        <v>3900</v>
      </c>
      <c r="H49" s="15">
        <f t="shared" si="1"/>
        <v>21000</v>
      </c>
      <c r="I49" s="16">
        <v>60</v>
      </c>
      <c r="J49" s="14" t="s">
        <v>95</v>
      </c>
      <c r="K49" s="14"/>
      <c r="L49" s="17"/>
      <c r="M49" s="17"/>
    </row>
    <row r="50" spans="1:13" ht="127.5" x14ac:dyDescent="0.25">
      <c r="A50" s="13">
        <v>2</v>
      </c>
      <c r="B50" s="14" t="s">
        <v>96</v>
      </c>
      <c r="C50" s="14" t="s">
        <v>12</v>
      </c>
      <c r="D50" s="14" t="s">
        <v>18</v>
      </c>
      <c r="E50" s="15"/>
      <c r="F50" s="15">
        <v>5000</v>
      </c>
      <c r="G50" s="15"/>
      <c r="H50" s="15">
        <f t="shared" si="1"/>
        <v>5000</v>
      </c>
      <c r="I50" s="16">
        <v>60</v>
      </c>
      <c r="J50" s="14"/>
      <c r="K50" s="14" t="s">
        <v>97</v>
      </c>
      <c r="L50" s="17"/>
      <c r="M50" s="17"/>
    </row>
    <row r="51" spans="1:13" ht="102" x14ac:dyDescent="0.25">
      <c r="A51" s="13">
        <v>3</v>
      </c>
      <c r="B51" s="14" t="s">
        <v>98</v>
      </c>
      <c r="C51" s="14" t="s">
        <v>12</v>
      </c>
      <c r="D51" s="14" t="s">
        <v>18</v>
      </c>
      <c r="E51" s="15"/>
      <c r="F51" s="15">
        <v>10000</v>
      </c>
      <c r="G51" s="15"/>
      <c r="H51" s="15">
        <f t="shared" si="1"/>
        <v>10000</v>
      </c>
      <c r="I51" s="16">
        <v>36</v>
      </c>
      <c r="J51" s="14"/>
      <c r="K51" s="14" t="s">
        <v>99</v>
      </c>
      <c r="L51" s="17"/>
      <c r="M51" s="17"/>
    </row>
    <row r="52" spans="1:13" ht="51" x14ac:dyDescent="0.25">
      <c r="A52" s="13">
        <v>4</v>
      </c>
      <c r="B52" s="14" t="s">
        <v>100</v>
      </c>
      <c r="C52" s="14" t="s">
        <v>12</v>
      </c>
      <c r="D52" s="14" t="s">
        <v>18</v>
      </c>
      <c r="E52" s="15">
        <v>2900</v>
      </c>
      <c r="F52" s="15"/>
      <c r="G52" s="15">
        <v>2700</v>
      </c>
      <c r="H52" s="15">
        <f t="shared" si="1"/>
        <v>5600</v>
      </c>
      <c r="I52" s="16">
        <v>60</v>
      </c>
      <c r="J52" s="14" t="s">
        <v>101</v>
      </c>
      <c r="K52" s="14"/>
      <c r="L52" s="17"/>
      <c r="M52" s="17"/>
    </row>
    <row r="53" spans="1:13" ht="51" x14ac:dyDescent="0.25">
      <c r="A53" s="13">
        <v>5</v>
      </c>
      <c r="B53" s="14" t="s">
        <v>102</v>
      </c>
      <c r="C53" s="14" t="s">
        <v>12</v>
      </c>
      <c r="D53" s="14" t="s">
        <v>103</v>
      </c>
      <c r="E53" s="15"/>
      <c r="F53" s="15">
        <v>21000</v>
      </c>
      <c r="G53" s="15"/>
      <c r="H53" s="15">
        <f t="shared" si="1"/>
        <v>21000</v>
      </c>
      <c r="I53" s="16">
        <v>60</v>
      </c>
      <c r="J53" s="14"/>
      <c r="K53" s="14" t="s">
        <v>104</v>
      </c>
      <c r="L53" s="17"/>
      <c r="M53" s="17"/>
    </row>
    <row r="54" spans="1:13" ht="76.5" x14ac:dyDescent="0.25">
      <c r="A54" s="13">
        <v>6</v>
      </c>
      <c r="B54" s="14" t="s">
        <v>105</v>
      </c>
      <c r="C54" s="14" t="s">
        <v>12</v>
      </c>
      <c r="D54" s="14" t="s">
        <v>106</v>
      </c>
      <c r="E54" s="15"/>
      <c r="F54" s="15">
        <v>2000</v>
      </c>
      <c r="G54" s="15"/>
      <c r="H54" s="15">
        <f t="shared" si="1"/>
        <v>2000</v>
      </c>
      <c r="I54" s="16">
        <v>36</v>
      </c>
      <c r="J54" s="14"/>
      <c r="K54" s="14" t="s">
        <v>107</v>
      </c>
      <c r="L54" s="17"/>
      <c r="M54" s="17"/>
    </row>
    <row r="55" spans="1:13" ht="127.5" x14ac:dyDescent="0.25">
      <c r="A55" s="13">
        <v>7</v>
      </c>
      <c r="B55" s="14" t="s">
        <v>108</v>
      </c>
      <c r="C55" s="14" t="s">
        <v>12</v>
      </c>
      <c r="D55" s="14" t="s">
        <v>109</v>
      </c>
      <c r="E55" s="15">
        <v>6250</v>
      </c>
      <c r="F55" s="15"/>
      <c r="G55" s="15">
        <v>6250</v>
      </c>
      <c r="H55" s="15">
        <f t="shared" si="1"/>
        <v>12500</v>
      </c>
      <c r="I55" s="16" t="s">
        <v>110</v>
      </c>
      <c r="J55" s="14" t="s">
        <v>111</v>
      </c>
      <c r="K55" s="14"/>
      <c r="L55" s="17"/>
      <c r="M55" s="17"/>
    </row>
    <row r="56" spans="1:13" ht="38.25" x14ac:dyDescent="0.25">
      <c r="A56" s="13">
        <v>8</v>
      </c>
      <c r="B56" s="14" t="s">
        <v>112</v>
      </c>
      <c r="C56" s="14" t="s">
        <v>12</v>
      </c>
      <c r="D56" s="14" t="s">
        <v>18</v>
      </c>
      <c r="E56" s="15">
        <v>1500</v>
      </c>
      <c r="F56" s="15"/>
      <c r="G56" s="15"/>
      <c r="H56" s="15">
        <f t="shared" si="1"/>
        <v>1500</v>
      </c>
      <c r="I56" s="16" t="s">
        <v>113</v>
      </c>
      <c r="J56" s="14"/>
      <c r="K56" s="14"/>
      <c r="L56" s="17"/>
      <c r="M56" s="17"/>
    </row>
    <row r="57" spans="1:13" ht="38.25" x14ac:dyDescent="0.25">
      <c r="A57" s="13">
        <v>9</v>
      </c>
      <c r="B57" s="14" t="s">
        <v>114</v>
      </c>
      <c r="C57" s="14" t="s">
        <v>12</v>
      </c>
      <c r="D57" s="14" t="s">
        <v>115</v>
      </c>
      <c r="E57" s="15">
        <v>3500</v>
      </c>
      <c r="F57" s="15"/>
      <c r="G57" s="15"/>
      <c r="H57" s="15">
        <f t="shared" si="1"/>
        <v>3500</v>
      </c>
      <c r="I57" s="16" t="s">
        <v>116</v>
      </c>
      <c r="J57" s="14"/>
      <c r="K57" s="14"/>
      <c r="L57" s="17"/>
      <c r="M57" s="17"/>
    </row>
    <row r="58" spans="1:13" ht="38.25" x14ac:dyDescent="0.25">
      <c r="A58" s="13">
        <v>10</v>
      </c>
      <c r="B58" s="14" t="s">
        <v>117</v>
      </c>
      <c r="C58" s="14" t="s">
        <v>12</v>
      </c>
      <c r="D58" s="14" t="s">
        <v>115</v>
      </c>
      <c r="E58" s="15">
        <v>2800</v>
      </c>
      <c r="F58" s="15"/>
      <c r="G58" s="15">
        <v>2800</v>
      </c>
      <c r="H58" s="15">
        <f t="shared" si="1"/>
        <v>5600</v>
      </c>
      <c r="I58" s="16" t="s">
        <v>113</v>
      </c>
      <c r="J58" s="14"/>
      <c r="K58" s="14"/>
      <c r="L58" s="17"/>
      <c r="M58" s="17"/>
    </row>
    <row r="59" spans="1:13" ht="51" x14ac:dyDescent="0.25">
      <c r="A59" s="8">
        <f>A60</f>
        <v>1</v>
      </c>
      <c r="B59" s="9" t="s">
        <v>118</v>
      </c>
      <c r="C59" s="9"/>
      <c r="D59" s="10"/>
      <c r="E59" s="10">
        <f>SUM(E60)</f>
        <v>0</v>
      </c>
      <c r="F59" s="10">
        <f>SUM(F60)</f>
        <v>20000</v>
      </c>
      <c r="G59" s="10">
        <f>SUM(G60)</f>
        <v>0</v>
      </c>
      <c r="H59" s="10">
        <f>SUM(H60)</f>
        <v>20000</v>
      </c>
      <c r="I59" s="11">
        <f>SUM(I60)</f>
        <v>36</v>
      </c>
      <c r="J59" s="12"/>
      <c r="K59" s="12"/>
      <c r="L59" s="7"/>
      <c r="M59" s="7"/>
    </row>
    <row r="60" spans="1:13" ht="89.25" x14ac:dyDescent="0.25">
      <c r="A60" s="13">
        <v>1</v>
      </c>
      <c r="B60" s="14" t="s">
        <v>119</v>
      </c>
      <c r="C60" s="14" t="s">
        <v>45</v>
      </c>
      <c r="D60" s="14" t="s">
        <v>120</v>
      </c>
      <c r="E60" s="15" t="s">
        <v>27</v>
      </c>
      <c r="F60" s="15">
        <v>20000</v>
      </c>
      <c r="G60" s="15"/>
      <c r="H60" s="15">
        <f t="shared" si="1"/>
        <v>20000</v>
      </c>
      <c r="I60" s="16">
        <v>36</v>
      </c>
      <c r="J60" s="18"/>
      <c r="K60" s="14" t="s">
        <v>121</v>
      </c>
      <c r="L60" s="17"/>
      <c r="M60" s="17"/>
    </row>
    <row r="61" spans="1:13" ht="51" x14ac:dyDescent="0.25">
      <c r="A61" s="19">
        <f>A59+A48+A30+A46+A27+A24</f>
        <v>31</v>
      </c>
      <c r="B61" s="20" t="s">
        <v>122</v>
      </c>
      <c r="C61" s="20"/>
      <c r="D61" s="41"/>
      <c r="E61" s="21">
        <f>E59+E48+E30+E46+E27+E24</f>
        <v>48150</v>
      </c>
      <c r="F61" s="21">
        <f>F59+F48+F30+F46+F27+F24</f>
        <v>182085</v>
      </c>
      <c r="G61" s="21">
        <f>G59+G48+G30+G46+G27+G24</f>
        <v>24520</v>
      </c>
      <c r="H61" s="21">
        <f>H59+H48+H30+H46+H27+H24</f>
        <v>254755</v>
      </c>
      <c r="I61" s="22">
        <f>I59+I48+I30+I46+I27+I24</f>
        <v>1127</v>
      </c>
      <c r="J61" s="23"/>
      <c r="K61" s="24"/>
      <c r="L61" s="25"/>
      <c r="M61" s="25"/>
    </row>
    <row r="62" spans="1:13" ht="38.25" x14ac:dyDescent="0.25">
      <c r="A62" s="8">
        <f>A63</f>
        <v>1</v>
      </c>
      <c r="B62" s="9" t="s">
        <v>10</v>
      </c>
      <c r="C62" s="9"/>
      <c r="D62" s="10">
        <f t="shared" ref="D62:I62" si="3">SUM(D63)</f>
        <v>0</v>
      </c>
      <c r="E62" s="10">
        <f t="shared" si="3"/>
        <v>0</v>
      </c>
      <c r="F62" s="10">
        <f t="shared" si="3"/>
        <v>3067</v>
      </c>
      <c r="G62" s="10">
        <f t="shared" si="3"/>
        <v>933</v>
      </c>
      <c r="H62" s="10">
        <f t="shared" si="3"/>
        <v>4000</v>
      </c>
      <c r="I62" s="11">
        <f t="shared" si="3"/>
        <v>36</v>
      </c>
      <c r="J62" s="12"/>
      <c r="K62" s="12"/>
      <c r="L62" s="7"/>
      <c r="M62" s="7"/>
    </row>
    <row r="63" spans="1:13" ht="89.25" x14ac:dyDescent="0.25">
      <c r="A63" s="13">
        <v>1</v>
      </c>
      <c r="B63" s="14" t="s">
        <v>123</v>
      </c>
      <c r="C63" s="14" t="s">
        <v>45</v>
      </c>
      <c r="D63" s="14" t="s">
        <v>124</v>
      </c>
      <c r="E63" s="15"/>
      <c r="F63" s="15">
        <v>3067</v>
      </c>
      <c r="G63" s="15">
        <v>933</v>
      </c>
      <c r="H63" s="15">
        <f>SUM(E63:G63)</f>
        <v>4000</v>
      </c>
      <c r="I63" s="16">
        <v>36</v>
      </c>
      <c r="J63" s="32"/>
      <c r="K63" s="14" t="s">
        <v>125</v>
      </c>
      <c r="L63" s="17" t="s">
        <v>27</v>
      </c>
      <c r="M63" s="17"/>
    </row>
    <row r="64" spans="1:13" ht="38.25" x14ac:dyDescent="0.25">
      <c r="A64" s="8">
        <f>A69</f>
        <v>5</v>
      </c>
      <c r="B64" s="9" t="s">
        <v>16</v>
      </c>
      <c r="C64" s="9"/>
      <c r="D64" s="10"/>
      <c r="E64" s="10">
        <f>SUM(E65:E69)</f>
        <v>1000</v>
      </c>
      <c r="F64" s="10">
        <f>SUM(F65:F69)</f>
        <v>11250</v>
      </c>
      <c r="G64" s="10">
        <f>SUM(G65:G69)</f>
        <v>16750</v>
      </c>
      <c r="H64" s="10">
        <f>SUM(H65:H69)</f>
        <v>29000</v>
      </c>
      <c r="I64" s="11">
        <f>SUM(I65:I69)</f>
        <v>204</v>
      </c>
      <c r="J64" s="12"/>
      <c r="K64" s="12"/>
      <c r="L64" s="7"/>
      <c r="M64" s="7"/>
    </row>
    <row r="65" spans="1:13" ht="51" x14ac:dyDescent="0.25">
      <c r="A65" s="13">
        <v>1</v>
      </c>
      <c r="B65" s="14" t="s">
        <v>126</v>
      </c>
      <c r="C65" s="14" t="s">
        <v>60</v>
      </c>
      <c r="D65" s="14" t="s">
        <v>18</v>
      </c>
      <c r="E65" s="15" t="s">
        <v>27</v>
      </c>
      <c r="F65" s="15">
        <v>7000</v>
      </c>
      <c r="G65" s="15"/>
      <c r="H65" s="15">
        <f>SUM(E65:G65)</f>
        <v>7000</v>
      </c>
      <c r="I65" s="16">
        <v>36</v>
      </c>
      <c r="J65" s="32"/>
      <c r="K65" s="14"/>
      <c r="L65" s="17" t="s">
        <v>27</v>
      </c>
      <c r="M65" s="17"/>
    </row>
    <row r="66" spans="1:13" ht="51" x14ac:dyDescent="0.25">
      <c r="A66" s="13">
        <f>A65+1</f>
        <v>2</v>
      </c>
      <c r="B66" s="14" t="s">
        <v>127</v>
      </c>
      <c r="C66" s="14" t="s">
        <v>60</v>
      </c>
      <c r="D66" s="14" t="s">
        <v>18</v>
      </c>
      <c r="E66" s="15"/>
      <c r="F66" s="15"/>
      <c r="G66" s="15">
        <v>12500</v>
      </c>
      <c r="H66" s="15">
        <f>SUM(E66:G66)</f>
        <v>12500</v>
      </c>
      <c r="I66" s="16">
        <v>36</v>
      </c>
      <c r="J66" s="32"/>
      <c r="K66" s="14"/>
      <c r="L66" s="17"/>
      <c r="M66" s="17"/>
    </row>
    <row r="67" spans="1:13" ht="51" x14ac:dyDescent="0.25">
      <c r="A67" s="13">
        <f>A66+1</f>
        <v>3</v>
      </c>
      <c r="B67" s="14" t="s">
        <v>128</v>
      </c>
      <c r="C67" s="14" t="s">
        <v>60</v>
      </c>
      <c r="D67" s="14" t="s">
        <v>129</v>
      </c>
      <c r="E67" s="15">
        <v>1000</v>
      </c>
      <c r="F67" s="15"/>
      <c r="G67" s="15"/>
      <c r="H67" s="15">
        <f>SUM(E67:G67)</f>
        <v>1000</v>
      </c>
      <c r="I67" s="16">
        <v>60</v>
      </c>
      <c r="J67" s="32"/>
      <c r="K67" s="14"/>
      <c r="L67" s="17"/>
      <c r="M67" s="17"/>
    </row>
    <row r="68" spans="1:13" ht="51" x14ac:dyDescent="0.25">
      <c r="A68" s="13">
        <v>4</v>
      </c>
      <c r="B68" s="14" t="s">
        <v>130</v>
      </c>
      <c r="C68" s="14" t="s">
        <v>60</v>
      </c>
      <c r="D68" s="14" t="s">
        <v>18</v>
      </c>
      <c r="E68" s="15"/>
      <c r="F68" s="15">
        <v>4250</v>
      </c>
      <c r="G68" s="15"/>
      <c r="H68" s="15">
        <f>SUM(E68:G68)</f>
        <v>4250</v>
      </c>
      <c r="I68" s="16">
        <v>36</v>
      </c>
      <c r="J68" s="32"/>
      <c r="K68" s="14"/>
      <c r="L68" s="17"/>
      <c r="M68" s="17"/>
    </row>
    <row r="69" spans="1:13" ht="51" x14ac:dyDescent="0.25">
      <c r="A69" s="13">
        <v>5</v>
      </c>
      <c r="B69" s="14" t="s">
        <v>130</v>
      </c>
      <c r="C69" s="14" t="s">
        <v>60</v>
      </c>
      <c r="D69" s="14" t="s">
        <v>18</v>
      </c>
      <c r="E69" s="15"/>
      <c r="F69" s="15"/>
      <c r="G69" s="15">
        <v>4250</v>
      </c>
      <c r="H69" s="15">
        <f>SUM(E69:G69)</f>
        <v>4250</v>
      </c>
      <c r="I69" s="16">
        <v>36</v>
      </c>
      <c r="J69" s="32"/>
      <c r="K69" s="14"/>
      <c r="L69" s="17"/>
      <c r="M69" s="17"/>
    </row>
    <row r="70" spans="1:13" ht="38.25" x14ac:dyDescent="0.25">
      <c r="A70" s="8">
        <f>A74</f>
        <v>4</v>
      </c>
      <c r="B70" s="9" t="s">
        <v>19</v>
      </c>
      <c r="C70" s="9"/>
      <c r="D70" s="10"/>
      <c r="E70" s="10">
        <f>SUM(E71:E74)</f>
        <v>13500</v>
      </c>
      <c r="F70" s="10">
        <f>SUM(F71:F74)</f>
        <v>15500</v>
      </c>
      <c r="G70" s="10">
        <f>SUM(G71:G74)</f>
        <v>8500</v>
      </c>
      <c r="H70" s="10">
        <f>SUM(H71:H74)</f>
        <v>37500</v>
      </c>
      <c r="I70" s="11">
        <f>SUM(I71:I74)</f>
        <v>192</v>
      </c>
      <c r="J70" s="12"/>
      <c r="K70" s="12"/>
      <c r="L70" s="7"/>
      <c r="M70" s="7"/>
    </row>
    <row r="71" spans="1:13" ht="76.5" x14ac:dyDescent="0.25">
      <c r="A71" s="13">
        <v>1</v>
      </c>
      <c r="B71" s="14" t="s">
        <v>131</v>
      </c>
      <c r="C71" s="14" t="s">
        <v>32</v>
      </c>
      <c r="D71" s="14" t="s">
        <v>132</v>
      </c>
      <c r="E71" s="15">
        <v>3000</v>
      </c>
      <c r="F71" s="15"/>
      <c r="G71" s="15"/>
      <c r="H71" s="15">
        <f>SUM(E71:G71)</f>
        <v>3000</v>
      </c>
      <c r="I71" s="16">
        <v>60</v>
      </c>
      <c r="J71" s="32"/>
      <c r="K71" s="14"/>
      <c r="L71" s="17" t="s">
        <v>27</v>
      </c>
      <c r="M71" s="17"/>
    </row>
    <row r="72" spans="1:13" ht="76.5" x14ac:dyDescent="0.25">
      <c r="A72" s="13">
        <v>2</v>
      </c>
      <c r="B72" s="14" t="s">
        <v>133</v>
      </c>
      <c r="C72" s="14" t="s">
        <v>32</v>
      </c>
      <c r="D72" s="14" t="s">
        <v>134</v>
      </c>
      <c r="E72" s="15">
        <v>10500</v>
      </c>
      <c r="F72" s="15"/>
      <c r="G72" s="15"/>
      <c r="H72" s="15">
        <f>SUM(E72:G72)</f>
        <v>10500</v>
      </c>
      <c r="I72" s="16">
        <v>60</v>
      </c>
      <c r="J72" s="32"/>
      <c r="K72" s="14"/>
      <c r="L72" s="17"/>
      <c r="M72" s="17"/>
    </row>
    <row r="73" spans="1:13" ht="89.25" x14ac:dyDescent="0.25">
      <c r="A73" s="13">
        <v>3</v>
      </c>
      <c r="B73" s="14" t="s">
        <v>135</v>
      </c>
      <c r="C73" s="14" t="s">
        <v>32</v>
      </c>
      <c r="D73" s="14" t="s">
        <v>136</v>
      </c>
      <c r="E73" s="15"/>
      <c r="F73" s="15">
        <v>7000</v>
      </c>
      <c r="G73" s="15"/>
      <c r="H73" s="15">
        <f>SUM(E73:G73)</f>
        <v>7000</v>
      </c>
      <c r="I73" s="16">
        <v>36</v>
      </c>
      <c r="J73" s="32"/>
      <c r="K73" s="14"/>
      <c r="L73" s="17"/>
      <c r="M73" s="17"/>
    </row>
    <row r="74" spans="1:13" ht="76.5" x14ac:dyDescent="0.25">
      <c r="A74" s="13">
        <v>4</v>
      </c>
      <c r="B74" s="14" t="s">
        <v>137</v>
      </c>
      <c r="C74" s="14" t="s">
        <v>32</v>
      </c>
      <c r="D74" s="14" t="s">
        <v>18</v>
      </c>
      <c r="E74" s="15"/>
      <c r="F74" s="15">
        <v>8500</v>
      </c>
      <c r="G74" s="15">
        <v>8500</v>
      </c>
      <c r="H74" s="15">
        <f>SUM(E74:G74)</f>
        <v>17000</v>
      </c>
      <c r="I74" s="16">
        <v>36</v>
      </c>
      <c r="J74" s="32"/>
      <c r="K74" s="14"/>
      <c r="L74" s="17"/>
      <c r="M74" s="17"/>
    </row>
    <row r="75" spans="1:13" ht="51" x14ac:dyDescent="0.25">
      <c r="A75" s="19">
        <f>A62+A64+A70</f>
        <v>10</v>
      </c>
      <c r="B75" s="20" t="s">
        <v>138</v>
      </c>
      <c r="C75" s="20"/>
      <c r="D75" s="41"/>
      <c r="E75" s="21">
        <f>E62+E64+E70</f>
        <v>14500</v>
      </c>
      <c r="F75" s="21">
        <f>F62+F64+F70</f>
        <v>29817</v>
      </c>
      <c r="G75" s="21">
        <f>G62+G64+G70</f>
        <v>26183</v>
      </c>
      <c r="H75" s="21">
        <f>H62+H64+H70</f>
        <v>70500</v>
      </c>
      <c r="I75" s="22">
        <f>I62+I64+I70</f>
        <v>432</v>
      </c>
      <c r="J75" s="23"/>
      <c r="K75" s="24"/>
      <c r="L75" s="42"/>
      <c r="M75" s="42"/>
    </row>
    <row r="76" spans="1:13" x14ac:dyDescent="0.25">
      <c r="A76" s="8">
        <f>A75+A61+A23</f>
        <v>56</v>
      </c>
      <c r="B76" s="8" t="s">
        <v>139</v>
      </c>
      <c r="C76" s="8"/>
      <c r="D76" s="8"/>
      <c r="E76" s="43">
        <f>E75+E61+E23</f>
        <v>88574.415000000008</v>
      </c>
      <c r="F76" s="43">
        <f>F75+F61+F23</f>
        <v>530881.69797999994</v>
      </c>
      <c r="G76" s="43">
        <f>G75+G61+G23</f>
        <v>79916.45</v>
      </c>
      <c r="H76" s="43">
        <f>H75+H61+H23</f>
        <v>699372.56297999993</v>
      </c>
      <c r="I76" s="11">
        <f>I75+I61+I23</f>
        <v>2114</v>
      </c>
      <c r="J76" s="12"/>
      <c r="K76" s="44"/>
      <c r="L76" s="25"/>
      <c r="M76" s="25"/>
    </row>
  </sheetData>
  <mergeCells count="1"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2019-08-13T12:45:27Z</dcterms:created>
  <dcterms:modified xsi:type="dcterms:W3CDTF">2019-08-13T12:46:09Z</dcterms:modified>
</cp:coreProperties>
</file>