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F88" i="1" s="1"/>
  <c r="F111" i="1" s="1"/>
  <c r="E83" i="1"/>
  <c r="E88" i="1" s="1"/>
  <c r="E111" i="1" s="1"/>
  <c r="D83" i="1"/>
  <c r="D88" i="1" s="1"/>
  <c r="D111" i="1" s="1"/>
  <c r="C83" i="1"/>
  <c r="C88" i="1" s="1"/>
  <c r="C111" i="1" s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F105" i="1" s="1"/>
  <c r="E8" i="1"/>
  <c r="E105" i="1" s="1"/>
  <c r="D8" i="1"/>
  <c r="D105" i="1" s="1"/>
  <c r="C8" i="1"/>
  <c r="C105" i="1" s="1"/>
  <c r="D17" i="1" l="1"/>
  <c r="D104" i="1" s="1"/>
  <c r="D51" i="1"/>
  <c r="D108" i="1" s="1"/>
  <c r="E17" i="1"/>
  <c r="E104" i="1" s="1"/>
  <c r="E51" i="1"/>
  <c r="E108" i="1" s="1"/>
  <c r="E76" i="1"/>
  <c r="E110" i="1" s="1"/>
  <c r="E102" i="1"/>
  <c r="E112" i="1" s="1"/>
  <c r="E113" i="1" s="1"/>
  <c r="F17" i="1"/>
  <c r="F104" i="1" s="1"/>
  <c r="F113" i="1" s="1"/>
  <c r="F76" i="1"/>
  <c r="F110" i="1" s="1"/>
  <c r="G113" i="1"/>
  <c r="AU113" i="1"/>
  <c r="BC113" i="1"/>
  <c r="BK113" i="1"/>
  <c r="BS113" i="1"/>
  <c r="E32" i="1"/>
  <c r="E106" i="1" s="1"/>
  <c r="E64" i="1"/>
  <c r="E109" i="1" s="1"/>
  <c r="F32" i="1"/>
  <c r="F106" i="1" s="1"/>
  <c r="F51" i="1"/>
  <c r="F108" i="1" s="1"/>
  <c r="F64" i="1"/>
  <c r="F109" i="1" s="1"/>
  <c r="F102" i="1"/>
  <c r="F112" i="1" s="1"/>
  <c r="C17" i="1"/>
  <c r="C104" i="1" s="1"/>
  <c r="C51" i="1"/>
  <c r="C108" i="1" s="1"/>
  <c r="C76" i="1"/>
  <c r="C110" i="1" s="1"/>
  <c r="AE113" i="1"/>
  <c r="O113" i="1"/>
  <c r="W113" i="1"/>
  <c r="AM113" i="1"/>
  <c r="BE113" i="1"/>
  <c r="AQ113" i="1"/>
  <c r="AX113" i="1"/>
  <c r="U113" i="1"/>
  <c r="AA113" i="1"/>
  <c r="AB113" i="1"/>
  <c r="AY113" i="1"/>
  <c r="C32" i="1"/>
  <c r="C106" i="1" s="1"/>
  <c r="K113" i="1"/>
  <c r="AC113" i="1"/>
  <c r="AZ113" i="1"/>
  <c r="BW113" i="1"/>
  <c r="Q113" i="1"/>
  <c r="AG113" i="1"/>
  <c r="BU113" i="1"/>
  <c r="R113" i="1"/>
  <c r="AH113" i="1"/>
  <c r="BN113" i="1"/>
  <c r="BO113" i="1"/>
  <c r="C102" i="1"/>
  <c r="C112" i="1" s="1"/>
  <c r="C113" i="1" s="1"/>
  <c r="BP113" i="1"/>
  <c r="D102" i="1"/>
  <c r="D112" i="1" s="1"/>
  <c r="BQ113" i="1"/>
  <c r="D32" i="1"/>
  <c r="D106" i="1" s="1"/>
  <c r="N113" i="1"/>
  <c r="V113" i="1"/>
  <c r="AD113" i="1"/>
  <c r="AL113" i="1"/>
  <c r="AT113" i="1"/>
  <c r="BB113" i="1"/>
  <c r="BJ113" i="1"/>
  <c r="BR113" i="1"/>
  <c r="BZ113" i="1"/>
  <c r="L113" i="1"/>
  <c r="AI113" i="1"/>
  <c r="BA113" i="1"/>
  <c r="BX113" i="1"/>
  <c r="Y113" i="1"/>
  <c r="AO113" i="1"/>
  <c r="BM113" i="1"/>
  <c r="BI113" i="1"/>
  <c r="J113" i="1"/>
  <c r="Z113" i="1"/>
  <c r="BF113" i="1"/>
  <c r="AR113" i="1"/>
  <c r="AS113" i="1"/>
  <c r="D76" i="1"/>
  <c r="D110" i="1" s="1"/>
  <c r="C64" i="1"/>
  <c r="C109" i="1" s="1"/>
  <c r="M113" i="1"/>
  <c r="AJ113" i="1"/>
  <c r="BG113" i="1"/>
  <c r="BY113" i="1"/>
  <c r="I113" i="1"/>
  <c r="AW113" i="1"/>
  <c r="T113" i="1"/>
  <c r="AP113" i="1"/>
  <c r="BV113" i="1"/>
  <c r="D64" i="1"/>
  <c r="D109" i="1" s="1"/>
  <c r="H113" i="1"/>
  <c r="P113" i="1"/>
  <c r="X113" i="1"/>
  <c r="AF113" i="1"/>
  <c r="AN113" i="1"/>
  <c r="AV113" i="1"/>
  <c r="BD113" i="1"/>
  <c r="BL113" i="1"/>
  <c r="BT113" i="1"/>
  <c r="S113" i="1"/>
  <c r="AK113" i="1"/>
  <c r="BH113" i="1"/>
  <c r="D113" i="1" l="1"/>
</calcChain>
</file>

<file path=xl/sharedStrings.xml><?xml version="1.0" encoding="utf-8"?>
<sst xmlns="http://schemas.openxmlformats.org/spreadsheetml/2006/main" count="945" uniqueCount="92">
  <si>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</si>
  <si>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</si>
  <si>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</si>
  <si>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</si>
  <si>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</si>
  <si>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</si>
  <si>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</si>
  <si>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</si>
  <si>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</si>
  <si>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</si>
  <si>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</si>
  <si>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</si>
  <si>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</si>
  <si>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</si>
  <si>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</si>
  <si>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</si>
  <si>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</si>
  <si>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</si>
  <si>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</si>
  <si>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</si>
  <si>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</si>
  <si>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</si>
  <si>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</si>
  <si>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</si>
  <si>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</si>
  <si>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</si>
  <si>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</si>
  <si>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</si>
  <si>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</si>
  <si>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</si>
  <si>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</si>
  <si>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</si>
  <si>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</si>
  <si>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</si>
  <si>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</si>
  <si>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</si>
  <si>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</si>
  <si>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</si>
  <si>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</si>
  <si>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</si>
  <si>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</si>
  <si>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</si>
  <si>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</si>
  <si>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</si>
  <si>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</si>
  <si>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</si>
  <si>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</si>
  <si>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</si>
  <si>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</si>
  <si>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</si>
  <si>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</si>
  <si>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</si>
  <si>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</si>
  <si>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</si>
  <si>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</si>
  <si>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</si>
  <si>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</si>
  <si>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</si>
  <si>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</si>
  <si>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</si>
  <si>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</si>
  <si>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</si>
  <si>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</si>
  <si>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</si>
  <si>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</si>
  <si>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</si>
  <si>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</si>
  <si>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</si>
  <si>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</si>
  <si>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</si>
  <si>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</si>
  <si>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</si>
  <si>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</si>
  <si>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</si>
  <si>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</si>
  <si>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</si>
  <si>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</si>
  <si>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</si>
  <si>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</si>
  <si>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</si>
  <si>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</si>
  <si>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</si>
  <si>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</si>
  <si>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</si>
  <si>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</si>
  <si>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</si>
  <si>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</si>
  <si>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</si>
  <si>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</si>
  <si>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</si>
  <si>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</si>
  <si>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залогу недвижимого имущества ноябрь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</si>
</sst>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  <font>
      <b/>
      <sz val="10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4">
    <xf numFmtId="0" fontId="0" fillId="0" borderId="0" xfId="0"/>
    <xf numFmtId="0" fontId="0" fillId="0" borderId="0" xfId="0" applyFill="1" applyBorder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left"/>
    </xf>
    <xf numFmtId="1" fontId="13" fillId="4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15" fillId="0" borderId="3" xfId="1" applyFont="1" applyFill="1" applyBorder="1" applyAlignment="1">
      <alignment horizontal="left"/>
    </xf>
    <xf numFmtId="1" fontId="16" fillId="5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3" xfId="0" applyBorder="1"/>
    <xf numFmtId="0" fontId="15" fillId="0" borderId="3" xfId="1" applyFont="1" applyFill="1" applyBorder="1" applyAlignment="1">
      <alignment horizontal="left" wrapText="1"/>
    </xf>
    <xf numFmtId="1" fontId="18" fillId="5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" fontId="5" fillId="0" borderId="3" xfId="0" applyNumberFormat="1" applyFont="1" applyFill="1" applyBorder="1"/>
    <xf numFmtId="164" fontId="5" fillId="0" borderId="3" xfId="0" applyNumberFormat="1" applyFont="1" applyFill="1" applyBorder="1"/>
    <xf numFmtId="0" fontId="5" fillId="6" borderId="3" xfId="0" applyFont="1" applyFill="1" applyBorder="1" applyAlignment="1">
      <alignment horizontal="centerContinuous" vertical="top" wrapText="1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" fontId="16" fillId="7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0" fillId="8" borderId="2" xfId="0" applyFont="1" applyFill="1" applyBorder="1" applyAlignment="1">
      <alignment horizontal="center"/>
    </xf>
    <xf numFmtId="0" fontId="21" fillId="7" borderId="2" xfId="1" applyFont="1" applyFill="1" applyBorder="1" applyAlignment="1">
      <alignment horizontal="left"/>
    </xf>
    <xf numFmtId="0" fontId="23" fillId="0" borderId="3" xfId="0" applyFont="1" applyFill="1" applyBorder="1"/>
    <xf numFmtId="0" fontId="23" fillId="9" borderId="3" xfId="0" applyFont="1" applyFill="1" applyBorder="1" applyAlignment="1">
      <alignment wrapText="1"/>
    </xf>
    <xf numFmtId="0" fontId="23" fillId="9" borderId="3" xfId="0" applyFont="1" applyFill="1" applyBorder="1"/>
    <xf numFmtId="0" fontId="23" fillId="0" borderId="2" xfId="0" applyFont="1" applyFill="1" applyBorder="1" applyAlignment="1"/>
    <xf numFmtId="1" fontId="16" fillId="5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Continuous" vertical="top" wrapText="1"/>
    </xf>
    <xf numFmtId="0" fontId="23" fillId="9" borderId="3" xfId="0" applyFont="1" applyFill="1" applyBorder="1" applyAlignment="1"/>
    <xf numFmtId="0" fontId="23" fillId="0" borderId="3" xfId="0" applyFont="1" applyFill="1" applyBorder="1" applyAlignment="1"/>
    <xf numFmtId="0" fontId="5" fillId="0" borderId="3" xfId="0" applyNumberFormat="1" applyFont="1" applyFill="1" applyBorder="1"/>
    <xf numFmtId="0" fontId="24" fillId="0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5" fillId="10" borderId="3" xfId="0" applyFont="1" applyFill="1" applyBorder="1" applyAlignment="1">
      <alignment horizontal="centerContinuous" vertical="top" wrapText="1"/>
    </xf>
    <xf numFmtId="164" fontId="19" fillId="10" borderId="3" xfId="0" applyNumberFormat="1" applyFont="1" applyFill="1" applyBorder="1"/>
    <xf numFmtId="0" fontId="2" fillId="9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23" fillId="9" borderId="2" xfId="0" applyFont="1" applyFill="1" applyBorder="1"/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2" xfId="0" applyBorder="1"/>
    <xf numFmtId="1" fontId="19" fillId="0" borderId="3" xfId="0" applyNumberFormat="1" applyFont="1" applyFill="1" applyBorder="1"/>
    <xf numFmtId="0" fontId="5" fillId="0" borderId="3" xfId="0" applyNumberFormat="1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9" borderId="3" xfId="0" applyFont="1" applyFill="1" applyBorder="1" applyAlignment="1"/>
    <xf numFmtId="1" fontId="23" fillId="9" borderId="3" xfId="0" applyNumberFormat="1" applyFont="1" applyFill="1" applyBorder="1"/>
    <xf numFmtId="164" fontId="23" fillId="9" borderId="3" xfId="0" applyNumberFormat="1" applyFont="1" applyFill="1" applyBorder="1"/>
    <xf numFmtId="0" fontId="23" fillId="9" borderId="3" xfId="0" applyFont="1" applyFill="1" applyBorder="1" applyAlignment="1">
      <alignment horizontal="centerContinuous" vertical="top" wrapText="1"/>
    </xf>
    <xf numFmtId="0" fontId="1" fillId="0" borderId="0" xfId="0" applyFont="1"/>
    <xf numFmtId="0" fontId="2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1" fontId="0" fillId="0" borderId="0" xfId="0" applyNumberForma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3"/>
  <sheetViews>
    <sheetView tabSelected="1" workbookViewId="0">
      <selection sqref="A1:XFD1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6" max="36" width="10.710937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2" max="292" width="10.710937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48" max="548" width="10.710937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4" max="804" width="10.710937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0" max="1060" width="10.710937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6" max="1316" width="10.710937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2" max="1572" width="10.710937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28" max="1828" width="10.710937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4" max="2084" width="10.710937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0" max="2340" width="10.710937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6" max="2596" width="10.710937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2" max="2852" width="10.710937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08" max="3108" width="10.710937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4" max="3364" width="10.710937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0" max="3620" width="10.710937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6" max="3876" width="10.710937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2" max="4132" width="10.710937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88" max="4388" width="10.710937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4" max="4644" width="10.710937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0" max="4900" width="10.710937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6" max="5156" width="10.710937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2" max="5412" width="10.710937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68" max="5668" width="10.710937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4" max="5924" width="10.710937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0" max="6180" width="10.710937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6" max="6436" width="10.710937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2" max="6692" width="10.710937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48" max="6948" width="10.710937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4" max="7204" width="10.710937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0" max="7460" width="10.710937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6" max="7716" width="10.710937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2" max="7972" width="10.710937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28" max="8228" width="10.710937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4" max="8484" width="10.710937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0" max="8740" width="10.710937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6" max="8996" width="10.710937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2" max="9252" width="10.710937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08" max="9508" width="10.710937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4" max="9764" width="10.710937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0" max="10020" width="10.710937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6" max="10276" width="10.710937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2" max="10532" width="10.710937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88" max="10788" width="10.710937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4" max="11044" width="10.710937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0" max="11300" width="10.710937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6" max="11556" width="10.710937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2" max="11812" width="10.710937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68" max="12068" width="10.710937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4" max="12324" width="10.710937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0" max="12580" width="10.710937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6" max="12836" width="10.710937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2" max="13092" width="10.710937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48" max="13348" width="10.710937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4" max="13604" width="10.710937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0" max="13860" width="10.710937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6" max="14116" width="10.710937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2" max="14372" width="10.710937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28" max="14628" width="10.710937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4" max="14884" width="10.710937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0" max="15140" width="10.710937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6" max="15396" width="10.710937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2" max="15652" width="10.710937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08" max="15908" width="10.710937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4" max="16164" width="10.710937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18" x14ac:dyDescent="0.25">
      <c r="A1" s="60"/>
      <c r="B1" s="60"/>
      <c r="C1" s="2" t="s">
        <v>0</v>
      </c>
      <c r="G1" s="61"/>
      <c r="H1" s="61"/>
      <c r="I1" s="61"/>
      <c r="J1" s="61"/>
      <c r="K1" s="61"/>
      <c r="L1" s="61"/>
      <c r="M1" s="61"/>
      <c r="N1" s="61"/>
      <c r="O1" s="61"/>
      <c r="BW1" s="1"/>
      <c r="BX1" s="1"/>
    </row>
    <row r="2" spans="1:78" ht="21" thickBot="1" x14ac:dyDescent="0.35">
      <c r="A2" s="3" t="s">
        <v>91</v>
      </c>
      <c r="BW2" s="1"/>
      <c r="BX2" s="1"/>
    </row>
    <row r="3" spans="1:78" ht="26.25" customHeight="1" thickBot="1" x14ac:dyDescent="0.3">
      <c r="A3" s="69" t="s">
        <v>1</v>
      </c>
      <c r="B3" s="68" t="s">
        <v>2</v>
      </c>
      <c r="C3" s="68" t="s">
        <v>3</v>
      </c>
      <c r="D3" s="68"/>
      <c r="E3" s="68"/>
      <c r="F3" s="68"/>
      <c r="G3" s="74" t="s">
        <v>4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68" t="s">
        <v>5</v>
      </c>
      <c r="X3" s="68"/>
      <c r="Y3" s="68"/>
      <c r="Z3" s="68"/>
      <c r="AA3" s="68"/>
      <c r="AB3" s="68"/>
      <c r="AC3" s="68"/>
      <c r="AD3" s="68"/>
      <c r="AE3" s="68" t="s">
        <v>6</v>
      </c>
      <c r="AF3" s="68"/>
      <c r="AG3" s="68"/>
      <c r="AH3" s="68"/>
      <c r="AI3" s="68"/>
      <c r="AJ3" s="68"/>
      <c r="AK3" s="68"/>
      <c r="AL3" s="68"/>
      <c r="AM3" s="75" t="s">
        <v>7</v>
      </c>
      <c r="AN3" s="75"/>
      <c r="AO3" s="75"/>
      <c r="AP3" s="75"/>
      <c r="AQ3" s="75"/>
      <c r="AR3" s="75"/>
      <c r="AS3" s="75"/>
      <c r="AT3" s="75"/>
      <c r="AU3" s="68" t="s">
        <v>8</v>
      </c>
      <c r="AV3" s="68"/>
      <c r="AW3" s="68"/>
      <c r="AX3" s="68"/>
      <c r="AY3" s="68"/>
      <c r="AZ3" s="68"/>
      <c r="BA3" s="68"/>
      <c r="BB3" s="68"/>
      <c r="BC3" s="68" t="s">
        <v>9</v>
      </c>
      <c r="BD3" s="68"/>
      <c r="BE3" s="68"/>
      <c r="BF3" s="68"/>
      <c r="BG3" s="68"/>
      <c r="BH3" s="68"/>
      <c r="BI3" s="68"/>
      <c r="BJ3" s="68"/>
      <c r="BK3" s="68" t="s">
        <v>10</v>
      </c>
      <c r="BL3" s="68"/>
      <c r="BM3" s="68"/>
      <c r="BN3" s="68"/>
      <c r="BO3" s="68"/>
      <c r="BP3" s="68"/>
      <c r="BQ3" s="68"/>
      <c r="BR3" s="68"/>
      <c r="BS3" s="68" t="s">
        <v>11</v>
      </c>
      <c r="BT3" s="68"/>
      <c r="BU3" s="68"/>
      <c r="BV3" s="68"/>
      <c r="BW3" s="68"/>
      <c r="BX3" s="68"/>
      <c r="BY3" s="68"/>
      <c r="BZ3" s="68"/>
    </row>
    <row r="4" spans="1:78" ht="64.5" customHeight="1" thickBot="1" x14ac:dyDescent="0.3">
      <c r="A4" s="70"/>
      <c r="B4" s="72"/>
      <c r="C4" s="62" t="s">
        <v>12</v>
      </c>
      <c r="D4" s="62" t="s">
        <v>13</v>
      </c>
      <c r="E4" s="76" t="s">
        <v>14</v>
      </c>
      <c r="F4" s="76"/>
      <c r="G4" s="67" t="s">
        <v>15</v>
      </c>
      <c r="H4" s="67"/>
      <c r="I4" s="67"/>
      <c r="J4" s="67"/>
      <c r="K4" s="67" t="s">
        <v>16</v>
      </c>
      <c r="L4" s="67"/>
      <c r="M4" s="67"/>
      <c r="N4" s="67"/>
      <c r="O4" s="67" t="s">
        <v>17</v>
      </c>
      <c r="P4" s="67"/>
      <c r="Q4" s="67"/>
      <c r="R4" s="67"/>
      <c r="S4" s="67" t="s">
        <v>18</v>
      </c>
      <c r="T4" s="67"/>
      <c r="U4" s="67"/>
      <c r="V4" s="67"/>
      <c r="W4" s="67" t="s">
        <v>19</v>
      </c>
      <c r="X4" s="67"/>
      <c r="Y4" s="67"/>
      <c r="Z4" s="67"/>
      <c r="AA4" s="67" t="s">
        <v>20</v>
      </c>
      <c r="AB4" s="67"/>
      <c r="AC4" s="67"/>
      <c r="AD4" s="67"/>
      <c r="AE4" s="67" t="s">
        <v>21</v>
      </c>
      <c r="AF4" s="67"/>
      <c r="AG4" s="67"/>
      <c r="AH4" s="67"/>
      <c r="AI4" s="67" t="s">
        <v>20</v>
      </c>
      <c r="AJ4" s="67"/>
      <c r="AK4" s="67"/>
      <c r="AL4" s="67"/>
      <c r="AM4" s="67" t="s">
        <v>22</v>
      </c>
      <c r="AN4" s="67"/>
      <c r="AO4" s="67"/>
      <c r="AP4" s="67"/>
      <c r="AQ4" s="67" t="s">
        <v>20</v>
      </c>
      <c r="AR4" s="67"/>
      <c r="AS4" s="67"/>
      <c r="AT4" s="67"/>
      <c r="AU4" s="67" t="s">
        <v>23</v>
      </c>
      <c r="AV4" s="67"/>
      <c r="AW4" s="67"/>
      <c r="AX4" s="67"/>
      <c r="AY4" s="67" t="s">
        <v>20</v>
      </c>
      <c r="AZ4" s="67"/>
      <c r="BA4" s="67"/>
      <c r="BB4" s="67"/>
      <c r="BC4" s="67" t="s">
        <v>24</v>
      </c>
      <c r="BD4" s="67"/>
      <c r="BE4" s="67"/>
      <c r="BF4" s="67"/>
      <c r="BG4" s="67" t="s">
        <v>20</v>
      </c>
      <c r="BH4" s="67"/>
      <c r="BI4" s="67"/>
      <c r="BJ4" s="67"/>
      <c r="BK4" s="67" t="s">
        <v>25</v>
      </c>
      <c r="BL4" s="67"/>
      <c r="BM4" s="67"/>
      <c r="BN4" s="67"/>
      <c r="BO4" s="67" t="s">
        <v>20</v>
      </c>
      <c r="BP4" s="67"/>
      <c r="BQ4" s="67"/>
      <c r="BR4" s="67"/>
      <c r="BS4" s="67" t="s">
        <v>26</v>
      </c>
      <c r="BT4" s="67"/>
      <c r="BU4" s="67"/>
      <c r="BV4" s="67"/>
      <c r="BW4" s="67" t="s">
        <v>20</v>
      </c>
      <c r="BX4" s="67"/>
      <c r="BY4" s="67"/>
      <c r="BZ4" s="67"/>
    </row>
    <row r="5" spans="1:78" ht="72.75" customHeight="1" thickBot="1" x14ac:dyDescent="0.3">
      <c r="A5" s="70"/>
      <c r="B5" s="72"/>
      <c r="C5" s="62"/>
      <c r="D5" s="62"/>
      <c r="E5" s="62" t="s">
        <v>27</v>
      </c>
      <c r="F5" s="65" t="s">
        <v>28</v>
      </c>
      <c r="G5" s="62" t="s">
        <v>29</v>
      </c>
      <c r="H5" s="62" t="s">
        <v>30</v>
      </c>
      <c r="I5" s="63" t="s">
        <v>14</v>
      </c>
      <c r="J5" s="63"/>
      <c r="K5" s="62" t="s">
        <v>29</v>
      </c>
      <c r="L5" s="62" t="s">
        <v>30</v>
      </c>
      <c r="M5" s="63" t="s">
        <v>14</v>
      </c>
      <c r="N5" s="63"/>
      <c r="O5" s="62" t="s">
        <v>29</v>
      </c>
      <c r="P5" s="62" t="s">
        <v>30</v>
      </c>
      <c r="Q5" s="63" t="s">
        <v>14</v>
      </c>
      <c r="R5" s="63"/>
      <c r="S5" s="62" t="s">
        <v>29</v>
      </c>
      <c r="T5" s="62" t="s">
        <v>30</v>
      </c>
      <c r="U5" s="63" t="s">
        <v>14</v>
      </c>
      <c r="V5" s="63"/>
      <c r="W5" s="62" t="s">
        <v>29</v>
      </c>
      <c r="X5" s="62" t="s">
        <v>30</v>
      </c>
      <c r="Y5" s="63" t="s">
        <v>14</v>
      </c>
      <c r="Z5" s="63"/>
      <c r="AA5" s="62" t="s">
        <v>29</v>
      </c>
      <c r="AB5" s="62" t="s">
        <v>30</v>
      </c>
      <c r="AC5" s="63" t="s">
        <v>14</v>
      </c>
      <c r="AD5" s="63"/>
      <c r="AE5" s="62" t="s">
        <v>29</v>
      </c>
      <c r="AF5" s="62" t="s">
        <v>30</v>
      </c>
      <c r="AG5" s="63" t="s">
        <v>14</v>
      </c>
      <c r="AH5" s="63"/>
      <c r="AI5" s="62" t="s">
        <v>29</v>
      </c>
      <c r="AJ5" s="62" t="s">
        <v>30</v>
      </c>
      <c r="AK5" s="63" t="s">
        <v>14</v>
      </c>
      <c r="AL5" s="63"/>
      <c r="AM5" s="62" t="s">
        <v>29</v>
      </c>
      <c r="AN5" s="62" t="s">
        <v>30</v>
      </c>
      <c r="AO5" s="63" t="s">
        <v>14</v>
      </c>
      <c r="AP5" s="63"/>
      <c r="AQ5" s="62" t="s">
        <v>29</v>
      </c>
      <c r="AR5" s="62" t="s">
        <v>30</v>
      </c>
      <c r="AS5" s="63" t="s">
        <v>14</v>
      </c>
      <c r="AT5" s="63"/>
      <c r="AU5" s="62" t="s">
        <v>29</v>
      </c>
      <c r="AV5" s="62" t="s">
        <v>30</v>
      </c>
      <c r="AW5" s="63" t="s">
        <v>14</v>
      </c>
      <c r="AX5" s="63"/>
      <c r="AY5" s="62" t="s">
        <v>29</v>
      </c>
      <c r="AZ5" s="62" t="s">
        <v>30</v>
      </c>
      <c r="BA5" s="63" t="s">
        <v>14</v>
      </c>
      <c r="BB5" s="63"/>
      <c r="BC5" s="62" t="s">
        <v>29</v>
      </c>
      <c r="BD5" s="62" t="s">
        <v>30</v>
      </c>
      <c r="BE5" s="63" t="s">
        <v>14</v>
      </c>
      <c r="BF5" s="63"/>
      <c r="BG5" s="62" t="s">
        <v>29</v>
      </c>
      <c r="BH5" s="62" t="s">
        <v>30</v>
      </c>
      <c r="BI5" s="63" t="s">
        <v>14</v>
      </c>
      <c r="BJ5" s="63"/>
      <c r="BK5" s="62" t="s">
        <v>29</v>
      </c>
      <c r="BL5" s="62" t="s">
        <v>30</v>
      </c>
      <c r="BM5" s="63" t="s">
        <v>14</v>
      </c>
      <c r="BN5" s="63"/>
      <c r="BO5" s="62" t="s">
        <v>29</v>
      </c>
      <c r="BP5" s="62" t="s">
        <v>30</v>
      </c>
      <c r="BQ5" s="63" t="s">
        <v>14</v>
      </c>
      <c r="BR5" s="63"/>
      <c r="BS5" s="62" t="s">
        <v>29</v>
      </c>
      <c r="BT5" s="62" t="s">
        <v>30</v>
      </c>
      <c r="BU5" s="63" t="s">
        <v>14</v>
      </c>
      <c r="BV5" s="63"/>
      <c r="BW5" s="62" t="s">
        <v>29</v>
      </c>
      <c r="BX5" s="66" t="s">
        <v>30</v>
      </c>
      <c r="BY5" s="63" t="s">
        <v>14</v>
      </c>
      <c r="BZ5" s="63"/>
    </row>
    <row r="6" spans="1:78" ht="35.25" customHeight="1" thickBot="1" x14ac:dyDescent="0.3">
      <c r="A6" s="71"/>
      <c r="B6" s="73"/>
      <c r="C6" s="62"/>
      <c r="D6" s="62"/>
      <c r="E6" s="62"/>
      <c r="F6" s="65"/>
      <c r="G6" s="62"/>
      <c r="H6" s="62"/>
      <c r="I6" s="4" t="s">
        <v>27</v>
      </c>
      <c r="J6" s="4" t="s">
        <v>28</v>
      </c>
      <c r="K6" s="62"/>
      <c r="L6" s="62"/>
      <c r="M6" s="4" t="s">
        <v>27</v>
      </c>
      <c r="N6" s="4" t="s">
        <v>28</v>
      </c>
      <c r="O6" s="62"/>
      <c r="P6" s="62"/>
      <c r="Q6" s="4" t="s">
        <v>27</v>
      </c>
      <c r="R6" s="4" t="s">
        <v>28</v>
      </c>
      <c r="S6" s="62"/>
      <c r="T6" s="62"/>
      <c r="U6" s="4" t="s">
        <v>27</v>
      </c>
      <c r="V6" s="4" t="s">
        <v>28</v>
      </c>
      <c r="W6" s="62"/>
      <c r="X6" s="62"/>
      <c r="Y6" s="4" t="s">
        <v>27</v>
      </c>
      <c r="Z6" s="4" t="s">
        <v>28</v>
      </c>
      <c r="AA6" s="62"/>
      <c r="AB6" s="62"/>
      <c r="AC6" s="4" t="s">
        <v>27</v>
      </c>
      <c r="AD6" s="4" t="s">
        <v>28</v>
      </c>
      <c r="AE6" s="62"/>
      <c r="AF6" s="62"/>
      <c r="AG6" s="4" t="s">
        <v>27</v>
      </c>
      <c r="AH6" s="4" t="s">
        <v>28</v>
      </c>
      <c r="AI6" s="62"/>
      <c r="AJ6" s="62"/>
      <c r="AK6" s="4" t="s">
        <v>27</v>
      </c>
      <c r="AL6" s="4" t="s">
        <v>28</v>
      </c>
      <c r="AM6" s="62"/>
      <c r="AN6" s="62"/>
      <c r="AO6" s="4" t="s">
        <v>27</v>
      </c>
      <c r="AP6" s="4" t="s">
        <v>28</v>
      </c>
      <c r="AQ6" s="62"/>
      <c r="AR6" s="62"/>
      <c r="AS6" s="4" t="s">
        <v>27</v>
      </c>
      <c r="AT6" s="4" t="s">
        <v>28</v>
      </c>
      <c r="AU6" s="62"/>
      <c r="AV6" s="62"/>
      <c r="AW6" s="4" t="s">
        <v>27</v>
      </c>
      <c r="AX6" s="4" t="s">
        <v>28</v>
      </c>
      <c r="AY6" s="62"/>
      <c r="AZ6" s="62"/>
      <c r="BA6" s="4" t="s">
        <v>27</v>
      </c>
      <c r="BB6" s="4" t="s">
        <v>28</v>
      </c>
      <c r="BC6" s="62"/>
      <c r="BD6" s="62"/>
      <c r="BE6" s="4" t="s">
        <v>27</v>
      </c>
      <c r="BF6" s="4" t="s">
        <v>28</v>
      </c>
      <c r="BG6" s="62"/>
      <c r="BH6" s="62"/>
      <c r="BI6" s="4" t="s">
        <v>27</v>
      </c>
      <c r="BJ6" s="4" t="s">
        <v>28</v>
      </c>
      <c r="BK6" s="62"/>
      <c r="BL6" s="62"/>
      <c r="BM6" s="4" t="s">
        <v>27</v>
      </c>
      <c r="BN6" s="4" t="s">
        <v>28</v>
      </c>
      <c r="BO6" s="62"/>
      <c r="BP6" s="62"/>
      <c r="BQ6" s="4" t="s">
        <v>27</v>
      </c>
      <c r="BR6" s="4" t="s">
        <v>28</v>
      </c>
      <c r="BS6" s="62"/>
      <c r="BT6" s="62"/>
      <c r="BU6" s="4" t="s">
        <v>27</v>
      </c>
      <c r="BV6" s="4" t="s">
        <v>28</v>
      </c>
      <c r="BW6" s="62"/>
      <c r="BX6" s="66"/>
      <c r="BY6" s="4" t="s">
        <v>27</v>
      </c>
      <c r="BZ6" s="4" t="s">
        <v>28</v>
      </c>
    </row>
    <row r="7" spans="1:78" ht="17.25" customHeight="1" thickBot="1" x14ac:dyDescent="0.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5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5">
        <v>60</v>
      </c>
      <c r="BI7" s="5">
        <v>61</v>
      </c>
      <c r="BJ7" s="5">
        <v>62</v>
      </c>
      <c r="BK7" s="5">
        <v>63</v>
      </c>
      <c r="BL7" s="5">
        <v>64</v>
      </c>
      <c r="BM7" s="5">
        <v>65</v>
      </c>
      <c r="BN7" s="5">
        <v>66</v>
      </c>
      <c r="BO7" s="5">
        <v>67</v>
      </c>
      <c r="BP7" s="5">
        <v>68</v>
      </c>
      <c r="BQ7" s="5">
        <v>69</v>
      </c>
      <c r="BR7" s="5">
        <v>70</v>
      </c>
      <c r="BS7" s="5">
        <v>71</v>
      </c>
      <c r="BT7" s="5">
        <v>72</v>
      </c>
      <c r="BU7" s="5">
        <v>73</v>
      </c>
      <c r="BV7" s="5">
        <v>74</v>
      </c>
      <c r="BW7" s="5">
        <v>75</v>
      </c>
      <c r="BX7" s="5">
        <v>76</v>
      </c>
      <c r="BY7" s="5">
        <v>77</v>
      </c>
      <c r="BZ7" s="5">
        <v>78</v>
      </c>
    </row>
    <row r="8" spans="1:78" ht="21.75" customHeight="1" x14ac:dyDescent="0.25">
      <c r="A8" s="6">
        <v>1</v>
      </c>
      <c r="B8" s="7" t="s">
        <v>31</v>
      </c>
      <c r="C8" s="8">
        <f>G8+K8+O8+S8+W8+AA8+AE8+AI8+AM8+AQ8+AU8+AY8+BC8+BG8+BK8+BO8+BS8+BW8</f>
        <v>1683</v>
      </c>
      <c r="D8" s="8">
        <f>H8+L8+P8+T8+X8+AB8+AF8+AJ8+AN8+AR8+AV8+AZ8+BD8+BH8+BL8+BP8+BT8+BX8</f>
        <v>31104017.950000003</v>
      </c>
      <c r="E8" s="8">
        <f>I8+M8+Q8+U8+Y8+AC8+AG8+AK8+AO8+AS8+AW8+BA8+BE8+BI8+BM8+BQ8+BU8+BY8</f>
        <v>46</v>
      </c>
      <c r="F8" s="8">
        <f>J8+N8+R8+V8+Z8+AD8+AH8+AL8+AP8+AT8+AX8+BB8+BF8+BJ8+BN8+BR8+BV8+BZ8</f>
        <v>180794.44</v>
      </c>
      <c r="G8" s="9">
        <v>358</v>
      </c>
      <c r="H8" s="9">
        <v>4307137.22</v>
      </c>
      <c r="I8" s="9">
        <v>8</v>
      </c>
      <c r="J8" s="9">
        <v>42715</v>
      </c>
      <c r="K8" s="9">
        <v>637</v>
      </c>
      <c r="L8" s="9">
        <v>10790704.369999999</v>
      </c>
      <c r="M8" s="9">
        <v>27</v>
      </c>
      <c r="N8" s="9">
        <v>112738.75</v>
      </c>
      <c r="O8" s="9">
        <v>201</v>
      </c>
      <c r="P8" s="9">
        <v>6083434.0700000003</v>
      </c>
      <c r="Q8" s="9">
        <v>8</v>
      </c>
      <c r="R8" s="9">
        <v>18061.78</v>
      </c>
      <c r="S8" s="9">
        <v>337</v>
      </c>
      <c r="T8" s="9">
        <v>707496.66</v>
      </c>
      <c r="U8" s="9">
        <v>2</v>
      </c>
      <c r="V8" s="9">
        <v>6278.91</v>
      </c>
      <c r="W8" s="9">
        <v>6</v>
      </c>
      <c r="X8" s="9">
        <v>752875</v>
      </c>
      <c r="Y8" s="9">
        <v>0</v>
      </c>
      <c r="Z8" s="9">
        <v>0</v>
      </c>
      <c r="AA8" s="9">
        <v>4</v>
      </c>
      <c r="AB8" s="9">
        <v>559727.39</v>
      </c>
      <c r="AC8" s="9">
        <v>0</v>
      </c>
      <c r="AD8" s="9">
        <v>0</v>
      </c>
      <c r="AE8" s="9">
        <v>119</v>
      </c>
      <c r="AF8" s="9">
        <v>5806512.1200000001</v>
      </c>
      <c r="AG8" s="9">
        <v>1</v>
      </c>
      <c r="AH8" s="9">
        <v>1000</v>
      </c>
      <c r="AI8" s="9">
        <v>12</v>
      </c>
      <c r="AJ8" s="9">
        <v>1798846.79</v>
      </c>
      <c r="AK8" s="9">
        <v>0</v>
      </c>
      <c r="AL8" s="9">
        <v>0</v>
      </c>
      <c r="AM8" s="9">
        <v>3</v>
      </c>
      <c r="AN8" s="9">
        <v>26235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4</v>
      </c>
      <c r="BD8" s="9">
        <v>42094.3</v>
      </c>
      <c r="BE8" s="9">
        <v>0</v>
      </c>
      <c r="BF8" s="9">
        <v>0</v>
      </c>
      <c r="BG8" s="9">
        <v>1</v>
      </c>
      <c r="BH8" s="9">
        <v>218625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1</v>
      </c>
      <c r="BP8" s="9">
        <v>10330.030000000001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</row>
    <row r="9" spans="1:78" ht="18" customHeight="1" x14ac:dyDescent="0.25">
      <c r="A9" s="10">
        <v>2</v>
      </c>
      <c r="B9" s="11" t="s">
        <v>32</v>
      </c>
      <c r="C9" s="12">
        <f t="shared" ref="C9:F16" si="0">G9+K9+O9+S9+W9+AA9+AE9+AI9+AM9+AQ9+AU9+AY9+BC9+BG9+BK9+BO9+BS9+BW9</f>
        <v>59</v>
      </c>
      <c r="D9" s="12">
        <f t="shared" si="0"/>
        <v>58591.5</v>
      </c>
      <c r="E9" s="12">
        <f t="shared" si="0"/>
        <v>59</v>
      </c>
      <c r="F9" s="12">
        <f t="shared" si="0"/>
        <v>58591.5</v>
      </c>
      <c r="G9" s="13">
        <v>44</v>
      </c>
      <c r="H9" s="14">
        <v>38220.800000000003</v>
      </c>
      <c r="I9" s="14">
        <v>44</v>
      </c>
      <c r="J9" s="14">
        <v>38220.800000000003</v>
      </c>
      <c r="K9" s="14">
        <v>3</v>
      </c>
      <c r="L9" s="14">
        <v>4819.7</v>
      </c>
      <c r="M9" s="14">
        <v>3</v>
      </c>
      <c r="N9" s="14">
        <v>4819.7</v>
      </c>
      <c r="O9" s="14">
        <v>2</v>
      </c>
      <c r="P9" s="14">
        <v>1000</v>
      </c>
      <c r="Q9" s="14">
        <v>2</v>
      </c>
      <c r="R9" s="14">
        <v>1000</v>
      </c>
      <c r="S9" s="14">
        <v>0</v>
      </c>
      <c r="T9" s="14">
        <v>0</v>
      </c>
      <c r="U9" s="14">
        <v>0</v>
      </c>
      <c r="V9" s="14">
        <v>0</v>
      </c>
      <c r="W9" s="14"/>
      <c r="X9" s="14"/>
      <c r="Y9" s="14">
        <v>0</v>
      </c>
      <c r="Z9" s="14">
        <v>0</v>
      </c>
      <c r="AA9" s="14"/>
      <c r="AB9" s="14"/>
      <c r="AC9" s="14">
        <v>0</v>
      </c>
      <c r="AD9" s="14">
        <v>0</v>
      </c>
      <c r="AE9" s="14">
        <v>2</v>
      </c>
      <c r="AF9" s="14">
        <v>1950</v>
      </c>
      <c r="AG9" s="14">
        <v>2</v>
      </c>
      <c r="AH9" s="14">
        <v>1950</v>
      </c>
      <c r="AI9" s="14"/>
      <c r="AJ9" s="14"/>
      <c r="AK9" s="14">
        <v>0</v>
      </c>
      <c r="AL9" s="14">
        <v>0</v>
      </c>
      <c r="AM9" s="14"/>
      <c r="AN9" s="14"/>
      <c r="AO9" s="14">
        <v>0</v>
      </c>
      <c r="AP9" s="14"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>
        <v>5</v>
      </c>
      <c r="BL9" s="14">
        <v>7601</v>
      </c>
      <c r="BM9" s="14">
        <v>5</v>
      </c>
      <c r="BN9" s="14">
        <v>7601</v>
      </c>
      <c r="BO9" s="14">
        <v>3</v>
      </c>
      <c r="BP9" s="15">
        <v>5000</v>
      </c>
      <c r="BQ9" s="15">
        <v>3</v>
      </c>
      <c r="BR9" s="15">
        <v>5000</v>
      </c>
      <c r="BS9" s="14"/>
      <c r="BT9" s="14"/>
      <c r="BU9" s="14">
        <v>0</v>
      </c>
      <c r="BV9" s="14">
        <v>0</v>
      </c>
      <c r="BW9" s="14"/>
      <c r="BX9" s="14"/>
      <c r="BY9" s="16">
        <v>0</v>
      </c>
      <c r="BZ9" s="16">
        <v>0</v>
      </c>
    </row>
    <row r="10" spans="1:78" ht="18" customHeight="1" x14ac:dyDescent="0.25">
      <c r="A10" s="10">
        <v>3</v>
      </c>
      <c r="B10" s="17" t="s">
        <v>33</v>
      </c>
      <c r="C10" s="12">
        <f t="shared" si="0"/>
        <v>116</v>
      </c>
      <c r="D10" s="12">
        <f t="shared" si="0"/>
        <v>710922.22</v>
      </c>
      <c r="E10" s="12">
        <f t="shared" si="0"/>
        <v>29</v>
      </c>
      <c r="F10" s="12">
        <f t="shared" si="0"/>
        <v>61269.55</v>
      </c>
      <c r="G10" s="13">
        <v>52</v>
      </c>
      <c r="H10" s="14">
        <v>251015.36</v>
      </c>
      <c r="I10" s="14">
        <v>11</v>
      </c>
      <c r="J10" s="14">
        <v>19648.36</v>
      </c>
      <c r="K10" s="14">
        <v>41</v>
      </c>
      <c r="L10" s="14">
        <v>89031.56</v>
      </c>
      <c r="M10" s="14">
        <v>16</v>
      </c>
      <c r="N10" s="14">
        <v>34721.19</v>
      </c>
      <c r="O10" s="14">
        <v>5</v>
      </c>
      <c r="P10" s="14">
        <v>16558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8</v>
      </c>
      <c r="X10" s="14">
        <v>255315</v>
      </c>
      <c r="Y10" s="14">
        <v>0</v>
      </c>
      <c r="Z10" s="14">
        <v>0</v>
      </c>
      <c r="AA10" s="14">
        <v>1</v>
      </c>
      <c r="AB10" s="14">
        <v>25000</v>
      </c>
      <c r="AC10" s="14">
        <v>0</v>
      </c>
      <c r="AD10" s="14">
        <v>0</v>
      </c>
      <c r="AE10" s="14">
        <v>8</v>
      </c>
      <c r="AF10" s="14">
        <v>71002.3</v>
      </c>
      <c r="AG10" s="14">
        <v>2</v>
      </c>
      <c r="AH10" s="14">
        <v>6900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1</v>
      </c>
      <c r="BL10" s="14">
        <v>3000</v>
      </c>
      <c r="BM10" s="14">
        <v>0</v>
      </c>
      <c r="BN10" s="14">
        <v>0</v>
      </c>
      <c r="BO10" s="14">
        <v>0</v>
      </c>
      <c r="BP10" s="15">
        <v>0</v>
      </c>
      <c r="BQ10" s="15">
        <v>0</v>
      </c>
      <c r="BR10" s="15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6">
        <v>0</v>
      </c>
      <c r="BZ10" s="16">
        <v>0</v>
      </c>
    </row>
    <row r="11" spans="1:78" ht="20.25" customHeight="1" x14ac:dyDescent="0.25">
      <c r="A11" s="10">
        <v>4</v>
      </c>
      <c r="B11" s="17" t="s">
        <v>34</v>
      </c>
      <c r="C11" s="12">
        <f t="shared" si="0"/>
        <v>118</v>
      </c>
      <c r="D11" s="18">
        <f t="shared" si="0"/>
        <v>441911.86999999994</v>
      </c>
      <c r="E11" s="12">
        <f t="shared" si="0"/>
        <v>49</v>
      </c>
      <c r="F11" s="12">
        <f t="shared" si="0"/>
        <v>213023.9</v>
      </c>
      <c r="G11" s="13">
        <v>72</v>
      </c>
      <c r="H11" s="19">
        <v>318718.67</v>
      </c>
      <c r="I11" s="19">
        <v>33</v>
      </c>
      <c r="J11" s="19">
        <v>183172.9</v>
      </c>
      <c r="K11" s="14">
        <v>21</v>
      </c>
      <c r="L11" s="19">
        <v>35288.1</v>
      </c>
      <c r="M11" s="19">
        <v>8</v>
      </c>
      <c r="N11" s="19">
        <v>14730</v>
      </c>
      <c r="O11" s="14">
        <v>11</v>
      </c>
      <c r="P11" s="19">
        <v>25015</v>
      </c>
      <c r="Q11" s="19">
        <v>3</v>
      </c>
      <c r="R11" s="19">
        <v>7500</v>
      </c>
      <c r="S11" s="14">
        <v>1</v>
      </c>
      <c r="T11" s="19">
        <v>2500</v>
      </c>
      <c r="U11" s="19">
        <v>1</v>
      </c>
      <c r="V11" s="19">
        <v>2500</v>
      </c>
      <c r="W11" s="14">
        <v>2</v>
      </c>
      <c r="X11" s="14">
        <v>10250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2</v>
      </c>
      <c r="AF11" s="14">
        <v>22000</v>
      </c>
      <c r="AG11" s="14">
        <v>0</v>
      </c>
      <c r="AH11" s="14">
        <v>0</v>
      </c>
      <c r="AI11" s="14">
        <v>0</v>
      </c>
      <c r="AJ11" s="19">
        <v>0</v>
      </c>
      <c r="AK11" s="19">
        <v>0</v>
      </c>
      <c r="AL11" s="19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7</v>
      </c>
      <c r="BL11" s="19">
        <v>12485.1</v>
      </c>
      <c r="BM11" s="19">
        <v>4</v>
      </c>
      <c r="BN11" s="19">
        <v>5121</v>
      </c>
      <c r="BO11" s="14">
        <v>2</v>
      </c>
      <c r="BP11" s="20">
        <v>15655</v>
      </c>
      <c r="BQ11" s="20">
        <v>0</v>
      </c>
      <c r="BR11" s="20">
        <v>0</v>
      </c>
      <c r="BS11" s="14">
        <v>0</v>
      </c>
      <c r="BT11" s="19">
        <v>0</v>
      </c>
      <c r="BU11" s="19">
        <v>0</v>
      </c>
      <c r="BV11" s="19">
        <v>0</v>
      </c>
      <c r="BW11" s="14">
        <v>0</v>
      </c>
      <c r="BX11" s="14">
        <v>0</v>
      </c>
      <c r="BY11" s="16">
        <v>0</v>
      </c>
      <c r="BZ11" s="16">
        <v>0</v>
      </c>
    </row>
    <row r="12" spans="1:78" ht="18" customHeight="1" x14ac:dyDescent="0.25">
      <c r="A12" s="10">
        <v>5</v>
      </c>
      <c r="B12" s="11" t="s">
        <v>35</v>
      </c>
      <c r="C12" s="12">
        <f t="shared" si="0"/>
        <v>97</v>
      </c>
      <c r="D12" s="12">
        <f t="shared" si="0"/>
        <v>579351.37</v>
      </c>
      <c r="E12" s="12">
        <f t="shared" si="0"/>
        <v>0</v>
      </c>
      <c r="F12" s="12">
        <f t="shared" si="0"/>
        <v>0</v>
      </c>
      <c r="G12" s="21">
        <v>38</v>
      </c>
      <c r="H12" s="21">
        <v>189639.79</v>
      </c>
      <c r="I12" s="21"/>
      <c r="J12" s="21"/>
      <c r="K12" s="21">
        <v>5</v>
      </c>
      <c r="L12" s="22">
        <v>21761.27</v>
      </c>
      <c r="M12" s="22"/>
      <c r="N12" s="22"/>
      <c r="O12" s="23">
        <v>30</v>
      </c>
      <c r="P12" s="22">
        <v>97432.65</v>
      </c>
      <c r="Q12" s="22"/>
      <c r="R12" s="22"/>
      <c r="S12" s="23"/>
      <c r="T12" s="21"/>
      <c r="U12" s="21"/>
      <c r="V12" s="21"/>
      <c r="W12" s="23">
        <v>1</v>
      </c>
      <c r="X12" s="22">
        <v>700</v>
      </c>
      <c r="Y12" s="22">
        <v>0</v>
      </c>
      <c r="Z12" s="22"/>
      <c r="AA12" s="23">
        <v>4</v>
      </c>
      <c r="AB12" s="22">
        <v>212450</v>
      </c>
      <c r="AC12" s="22"/>
      <c r="AD12" s="22"/>
      <c r="AE12" s="14">
        <v>0</v>
      </c>
      <c r="AF12" s="14">
        <v>0</v>
      </c>
      <c r="AG12" s="14"/>
      <c r="AH12" s="14"/>
      <c r="AI12" s="14">
        <v>2</v>
      </c>
      <c r="AJ12" s="14">
        <v>4300</v>
      </c>
      <c r="AK12" s="14"/>
      <c r="AL12" s="14"/>
      <c r="AM12" s="14">
        <v>0</v>
      </c>
      <c r="AN12" s="14">
        <v>0</v>
      </c>
      <c r="AO12" s="14"/>
      <c r="AP12" s="14"/>
      <c r="AQ12" s="14"/>
      <c r="AR12" s="14"/>
      <c r="AS12" s="14"/>
      <c r="AT12" s="14"/>
      <c r="AU12" s="14">
        <v>0</v>
      </c>
      <c r="AV12" s="14">
        <v>0</v>
      </c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>
        <v>16</v>
      </c>
      <c r="BL12" s="14">
        <v>48067.66</v>
      </c>
      <c r="BM12" s="14"/>
      <c r="BN12" s="14"/>
      <c r="BO12" s="14">
        <v>1</v>
      </c>
      <c r="BP12" s="15">
        <v>5000</v>
      </c>
      <c r="BQ12" s="15"/>
      <c r="BR12" s="15"/>
      <c r="BS12" s="14">
        <v>0</v>
      </c>
      <c r="BT12" s="14">
        <v>0</v>
      </c>
      <c r="BU12" s="14"/>
      <c r="BV12" s="14"/>
      <c r="BW12" s="23">
        <v>0</v>
      </c>
      <c r="BX12" s="21">
        <v>0</v>
      </c>
      <c r="BY12" s="16"/>
      <c r="BZ12" s="16"/>
    </row>
    <row r="13" spans="1:78" ht="20.25" customHeight="1" x14ac:dyDescent="0.25">
      <c r="A13" s="10">
        <v>6</v>
      </c>
      <c r="B13" s="17" t="s">
        <v>36</v>
      </c>
      <c r="C13" s="12">
        <f t="shared" si="0"/>
        <v>175</v>
      </c>
      <c r="D13" s="12">
        <f t="shared" si="0"/>
        <v>859874.87</v>
      </c>
      <c r="E13" s="12">
        <f t="shared" si="0"/>
        <v>0</v>
      </c>
      <c r="F13" s="12">
        <f t="shared" si="0"/>
        <v>0</v>
      </c>
      <c r="G13" s="21">
        <v>90</v>
      </c>
      <c r="H13" s="21">
        <v>231874.34</v>
      </c>
      <c r="I13" s="21">
        <v>0</v>
      </c>
      <c r="J13" s="21">
        <v>0</v>
      </c>
      <c r="K13" s="21">
        <v>29</v>
      </c>
      <c r="L13" s="21">
        <v>80882.2</v>
      </c>
      <c r="M13" s="21">
        <v>0</v>
      </c>
      <c r="N13" s="21">
        <v>0</v>
      </c>
      <c r="O13" s="21">
        <v>28</v>
      </c>
      <c r="P13" s="21">
        <v>55483.93</v>
      </c>
      <c r="Q13" s="21">
        <v>0</v>
      </c>
      <c r="R13" s="21">
        <v>0</v>
      </c>
      <c r="S13" s="21">
        <v>2</v>
      </c>
      <c r="T13" s="21">
        <v>2556</v>
      </c>
      <c r="U13" s="21">
        <v>0</v>
      </c>
      <c r="V13" s="21">
        <v>0</v>
      </c>
      <c r="W13" s="21">
        <v>4</v>
      </c>
      <c r="X13" s="21">
        <v>384500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14">
        <v>5</v>
      </c>
      <c r="AF13" s="14">
        <v>11479</v>
      </c>
      <c r="AG13" s="14">
        <v>0</v>
      </c>
      <c r="AH13" s="14">
        <v>0</v>
      </c>
      <c r="AI13" s="14">
        <v>4</v>
      </c>
      <c r="AJ13" s="14">
        <v>32250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7</v>
      </c>
      <c r="BL13" s="14">
        <v>10469.4</v>
      </c>
      <c r="BM13" s="14">
        <v>0</v>
      </c>
      <c r="BN13" s="14">
        <v>0</v>
      </c>
      <c r="BO13" s="14">
        <v>6</v>
      </c>
      <c r="BP13" s="15">
        <v>50380</v>
      </c>
      <c r="BQ13" s="15">
        <v>0</v>
      </c>
      <c r="BR13" s="15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6">
        <v>0</v>
      </c>
      <c r="BZ13" s="16">
        <v>0</v>
      </c>
    </row>
    <row r="14" spans="1:78" ht="19.5" customHeight="1" x14ac:dyDescent="0.25">
      <c r="A14" s="10">
        <v>7</v>
      </c>
      <c r="B14" s="11" t="s">
        <v>37</v>
      </c>
      <c r="C14" s="12">
        <f t="shared" si="0"/>
        <v>79</v>
      </c>
      <c r="D14" s="12">
        <f t="shared" si="0"/>
        <v>244188.54</v>
      </c>
      <c r="E14" s="12">
        <f t="shared" si="0"/>
        <v>0</v>
      </c>
      <c r="F14" s="12">
        <f t="shared" si="0"/>
        <v>0</v>
      </c>
      <c r="G14" s="13">
        <v>40</v>
      </c>
      <c r="H14" s="14">
        <v>9139.18</v>
      </c>
      <c r="I14" s="14">
        <v>0</v>
      </c>
      <c r="J14" s="14">
        <v>0</v>
      </c>
      <c r="K14" s="14">
        <v>8</v>
      </c>
      <c r="L14" s="14">
        <v>11250</v>
      </c>
      <c r="M14" s="14">
        <v>0</v>
      </c>
      <c r="N14" s="14">
        <v>0</v>
      </c>
      <c r="O14" s="14">
        <v>4</v>
      </c>
      <c r="P14" s="14">
        <v>7400</v>
      </c>
      <c r="Q14" s="14">
        <v>0</v>
      </c>
      <c r="R14" s="14">
        <v>0</v>
      </c>
      <c r="S14" s="14">
        <v>6</v>
      </c>
      <c r="T14" s="14">
        <v>24199.82</v>
      </c>
      <c r="U14" s="14">
        <v>0</v>
      </c>
      <c r="V14" s="14">
        <v>0</v>
      </c>
      <c r="W14" s="14">
        <v>1</v>
      </c>
      <c r="X14" s="14">
        <v>29000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1</v>
      </c>
      <c r="AF14" s="14">
        <v>29000</v>
      </c>
      <c r="AG14" s="14">
        <v>0</v>
      </c>
      <c r="AH14" s="14">
        <v>0</v>
      </c>
      <c r="AI14" s="14">
        <v>1</v>
      </c>
      <c r="AJ14" s="14">
        <v>700</v>
      </c>
      <c r="AK14" s="14">
        <v>0</v>
      </c>
      <c r="AL14" s="14">
        <v>0</v>
      </c>
      <c r="AM14" s="14">
        <v>1</v>
      </c>
      <c r="AN14" s="14">
        <v>29000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4</v>
      </c>
      <c r="BL14" s="14">
        <v>56000</v>
      </c>
      <c r="BM14" s="14"/>
      <c r="BN14" s="14">
        <v>0</v>
      </c>
      <c r="BO14" s="14">
        <v>13</v>
      </c>
      <c r="BP14" s="15">
        <v>48499.54</v>
      </c>
      <c r="BQ14" s="15">
        <v>0</v>
      </c>
      <c r="BR14" s="15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6">
        <v>0</v>
      </c>
      <c r="BZ14" s="16">
        <v>0</v>
      </c>
    </row>
    <row r="15" spans="1:78" ht="20.25" customHeight="1" x14ac:dyDescent="0.25">
      <c r="A15" s="10">
        <v>8</v>
      </c>
      <c r="B15" s="11" t="s">
        <v>38</v>
      </c>
      <c r="C15" s="12">
        <f t="shared" si="0"/>
        <v>153</v>
      </c>
      <c r="D15" s="12">
        <f t="shared" si="0"/>
        <v>767844.03999999992</v>
      </c>
      <c r="E15" s="12">
        <f t="shared" si="0"/>
        <v>122</v>
      </c>
      <c r="F15" s="12">
        <f t="shared" si="0"/>
        <v>458090.57999999996</v>
      </c>
      <c r="G15" s="13">
        <v>75</v>
      </c>
      <c r="H15" s="14">
        <v>156245.15</v>
      </c>
      <c r="I15" s="14">
        <v>54</v>
      </c>
      <c r="J15" s="14">
        <v>111618.42</v>
      </c>
      <c r="K15" s="14">
        <v>50</v>
      </c>
      <c r="L15" s="14">
        <v>124774.68</v>
      </c>
      <c r="M15" s="14">
        <v>45</v>
      </c>
      <c r="N15" s="14">
        <v>120324.68</v>
      </c>
      <c r="O15" s="14">
        <v>10</v>
      </c>
      <c r="P15" s="14">
        <v>28349.73</v>
      </c>
      <c r="Q15" s="14">
        <v>9</v>
      </c>
      <c r="R15" s="14">
        <v>18623</v>
      </c>
      <c r="S15" s="14">
        <v>1</v>
      </c>
      <c r="T15" s="14">
        <v>2000</v>
      </c>
      <c r="U15" s="14">
        <v>1</v>
      </c>
      <c r="V15" s="14">
        <v>2000</v>
      </c>
      <c r="W15" s="14">
        <v>4</v>
      </c>
      <c r="X15" s="14">
        <v>269950</v>
      </c>
      <c r="Y15" s="14">
        <v>1</v>
      </c>
      <c r="Z15" s="14">
        <v>20000</v>
      </c>
      <c r="AA15" s="14">
        <v>0</v>
      </c>
      <c r="AB15" s="14">
        <v>0</v>
      </c>
      <c r="AC15" s="14">
        <v>0</v>
      </c>
      <c r="AD15" s="14">
        <v>0</v>
      </c>
      <c r="AE15" s="14">
        <v>4</v>
      </c>
      <c r="AF15" s="14">
        <v>25855</v>
      </c>
      <c r="AG15" s="14">
        <v>3</v>
      </c>
      <c r="AH15" s="14">
        <v>24855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1</v>
      </c>
      <c r="BL15" s="14">
        <v>669.48</v>
      </c>
      <c r="BM15" s="14">
        <v>1</v>
      </c>
      <c r="BN15" s="14">
        <v>669.48</v>
      </c>
      <c r="BO15" s="14">
        <v>8</v>
      </c>
      <c r="BP15" s="15">
        <v>160000</v>
      </c>
      <c r="BQ15" s="15">
        <v>8</v>
      </c>
      <c r="BR15" s="15">
        <v>160000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6">
        <v>0</v>
      </c>
      <c r="BZ15" s="16">
        <v>0</v>
      </c>
    </row>
    <row r="16" spans="1:78" ht="18.75" customHeight="1" x14ac:dyDescent="0.25">
      <c r="A16" s="10">
        <v>9</v>
      </c>
      <c r="B16" s="11" t="s">
        <v>39</v>
      </c>
      <c r="C16" s="12">
        <f t="shared" si="0"/>
        <v>43</v>
      </c>
      <c r="D16" s="12">
        <f t="shared" si="0"/>
        <v>71739.679999999993</v>
      </c>
      <c r="E16" s="12">
        <f t="shared" si="0"/>
        <v>32</v>
      </c>
      <c r="F16" s="12">
        <f t="shared" si="0"/>
        <v>42939.6</v>
      </c>
      <c r="G16" s="13">
        <v>36</v>
      </c>
      <c r="H16" s="14">
        <v>51009.2</v>
      </c>
      <c r="I16" s="14">
        <v>27</v>
      </c>
      <c r="J16" s="14">
        <v>34104.6</v>
      </c>
      <c r="K16" s="14">
        <v>3</v>
      </c>
      <c r="L16" s="14">
        <v>8286.48</v>
      </c>
      <c r="M16" s="14">
        <v>2</v>
      </c>
      <c r="N16" s="14">
        <v>2305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>
        <v>2</v>
      </c>
      <c r="AF16" s="14">
        <v>8914</v>
      </c>
      <c r="AG16" s="14">
        <v>1</v>
      </c>
      <c r="AH16" s="14">
        <v>3000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>
        <v>2</v>
      </c>
      <c r="BL16" s="14">
        <v>3530</v>
      </c>
      <c r="BM16" s="14">
        <v>2</v>
      </c>
      <c r="BN16" s="14">
        <v>3530</v>
      </c>
      <c r="BO16" s="14"/>
      <c r="BP16" s="15"/>
      <c r="BQ16" s="15"/>
      <c r="BR16" s="15"/>
      <c r="BS16" s="14"/>
      <c r="BT16" s="14"/>
      <c r="BU16" s="14"/>
      <c r="BV16" s="14"/>
      <c r="BW16" s="14"/>
      <c r="BX16" s="14"/>
      <c r="BY16" s="16"/>
      <c r="BZ16" s="16"/>
    </row>
    <row r="17" spans="1:78" ht="21.75" customHeight="1" x14ac:dyDescent="0.25">
      <c r="A17" s="24"/>
      <c r="B17" s="25" t="s">
        <v>40</v>
      </c>
      <c r="C17" s="26">
        <f>C16+C15+C14+C13+C12+C11+C10+C9</f>
        <v>840</v>
      </c>
      <c r="D17" s="26">
        <f>D16+D15+D14+D13+D12+D11+D10+D9</f>
        <v>3734424.09</v>
      </c>
      <c r="E17" s="26">
        <f>E16+E15+E14+E13+E12+E11+E10+E9</f>
        <v>291</v>
      </c>
      <c r="F17" s="26">
        <f>F16+F15+F14+F13+F12+F11+F10+F9</f>
        <v>833915.13</v>
      </c>
      <c r="G17" s="26">
        <f t="shared" ref="G17:BX17" si="1">G16+G15+G14+G13+G12+G11+G10+G9</f>
        <v>447</v>
      </c>
      <c r="H17" s="26">
        <f t="shared" si="1"/>
        <v>1245862.49</v>
      </c>
      <c r="I17" s="26">
        <f t="shared" si="1"/>
        <v>169</v>
      </c>
      <c r="J17" s="26">
        <f t="shared" si="1"/>
        <v>386765.07999999996</v>
      </c>
      <c r="K17" s="26">
        <f t="shared" si="1"/>
        <v>160</v>
      </c>
      <c r="L17" s="26">
        <f t="shared" si="1"/>
        <v>376093.99</v>
      </c>
      <c r="M17" s="26">
        <f t="shared" si="1"/>
        <v>74</v>
      </c>
      <c r="N17" s="26">
        <f t="shared" si="1"/>
        <v>176900.57</v>
      </c>
      <c r="O17" s="26">
        <f t="shared" si="1"/>
        <v>90</v>
      </c>
      <c r="P17" s="26">
        <f t="shared" si="1"/>
        <v>231239.31</v>
      </c>
      <c r="Q17" s="26">
        <f t="shared" si="1"/>
        <v>14</v>
      </c>
      <c r="R17" s="26">
        <f t="shared" si="1"/>
        <v>27123</v>
      </c>
      <c r="S17" s="26">
        <f t="shared" si="1"/>
        <v>10</v>
      </c>
      <c r="T17" s="26">
        <f t="shared" si="1"/>
        <v>31255.82</v>
      </c>
      <c r="U17" s="26">
        <f t="shared" si="1"/>
        <v>2</v>
      </c>
      <c r="V17" s="26">
        <f t="shared" si="1"/>
        <v>4500</v>
      </c>
      <c r="W17" s="26">
        <f t="shared" si="1"/>
        <v>20</v>
      </c>
      <c r="X17" s="26">
        <f t="shared" si="1"/>
        <v>949715</v>
      </c>
      <c r="Y17" s="26">
        <f t="shared" si="1"/>
        <v>1</v>
      </c>
      <c r="Z17" s="26">
        <f t="shared" si="1"/>
        <v>20000</v>
      </c>
      <c r="AA17" s="26">
        <f t="shared" si="1"/>
        <v>5</v>
      </c>
      <c r="AB17" s="26">
        <f t="shared" si="1"/>
        <v>237450</v>
      </c>
      <c r="AC17" s="26">
        <f t="shared" si="1"/>
        <v>0</v>
      </c>
      <c r="AD17" s="26">
        <f t="shared" si="1"/>
        <v>0</v>
      </c>
      <c r="AE17" s="26">
        <f t="shared" si="1"/>
        <v>24</v>
      </c>
      <c r="AF17" s="26">
        <f t="shared" si="1"/>
        <v>170200.3</v>
      </c>
      <c r="AG17" s="26">
        <f t="shared" si="1"/>
        <v>8</v>
      </c>
      <c r="AH17" s="26">
        <f t="shared" si="1"/>
        <v>36705</v>
      </c>
      <c r="AI17" s="26">
        <f t="shared" si="1"/>
        <v>7</v>
      </c>
      <c r="AJ17" s="26">
        <f t="shared" si="1"/>
        <v>37250</v>
      </c>
      <c r="AK17" s="26">
        <f t="shared" si="1"/>
        <v>0</v>
      </c>
      <c r="AL17" s="26">
        <f t="shared" si="1"/>
        <v>0</v>
      </c>
      <c r="AM17" s="26">
        <f t="shared" si="1"/>
        <v>1</v>
      </c>
      <c r="AN17" s="26">
        <f t="shared" si="1"/>
        <v>29000</v>
      </c>
      <c r="AO17" s="26">
        <f t="shared" si="1"/>
        <v>0</v>
      </c>
      <c r="AP17" s="26">
        <f t="shared" si="1"/>
        <v>0</v>
      </c>
      <c r="AQ17" s="26">
        <f t="shared" si="1"/>
        <v>0</v>
      </c>
      <c r="AR17" s="26">
        <f t="shared" si="1"/>
        <v>0</v>
      </c>
      <c r="AS17" s="26">
        <f t="shared" si="1"/>
        <v>0</v>
      </c>
      <c r="AT17" s="26">
        <f t="shared" si="1"/>
        <v>0</v>
      </c>
      <c r="AU17" s="26">
        <f t="shared" si="1"/>
        <v>0</v>
      </c>
      <c r="AV17" s="26">
        <f t="shared" si="1"/>
        <v>0</v>
      </c>
      <c r="AW17" s="26">
        <f t="shared" si="1"/>
        <v>0</v>
      </c>
      <c r="AX17" s="26">
        <f t="shared" si="1"/>
        <v>0</v>
      </c>
      <c r="AY17" s="26">
        <f t="shared" si="1"/>
        <v>0</v>
      </c>
      <c r="AZ17" s="26">
        <f t="shared" si="1"/>
        <v>0</v>
      </c>
      <c r="BA17" s="26">
        <f t="shared" si="1"/>
        <v>0</v>
      </c>
      <c r="BB17" s="26">
        <f t="shared" si="1"/>
        <v>0</v>
      </c>
      <c r="BC17" s="26">
        <f t="shared" si="1"/>
        <v>0</v>
      </c>
      <c r="BD17" s="26">
        <f t="shared" si="1"/>
        <v>0</v>
      </c>
      <c r="BE17" s="26">
        <f t="shared" si="1"/>
        <v>0</v>
      </c>
      <c r="BF17" s="26">
        <f t="shared" si="1"/>
        <v>0</v>
      </c>
      <c r="BG17" s="26">
        <f t="shared" si="1"/>
        <v>0</v>
      </c>
      <c r="BH17" s="26">
        <f t="shared" si="1"/>
        <v>0</v>
      </c>
      <c r="BI17" s="26">
        <f t="shared" si="1"/>
        <v>0</v>
      </c>
      <c r="BJ17" s="26">
        <f t="shared" si="1"/>
        <v>0</v>
      </c>
      <c r="BK17" s="26">
        <f t="shared" si="1"/>
        <v>43</v>
      </c>
      <c r="BL17" s="26">
        <f t="shared" si="1"/>
        <v>141822.63999999998</v>
      </c>
      <c r="BM17" s="26">
        <f t="shared" si="1"/>
        <v>12</v>
      </c>
      <c r="BN17" s="26">
        <f t="shared" si="1"/>
        <v>16921.48</v>
      </c>
      <c r="BO17" s="26">
        <f t="shared" si="1"/>
        <v>33</v>
      </c>
      <c r="BP17" s="26">
        <f t="shared" si="1"/>
        <v>284534.54000000004</v>
      </c>
      <c r="BQ17" s="26">
        <f t="shared" si="1"/>
        <v>11</v>
      </c>
      <c r="BR17" s="26">
        <f t="shared" si="1"/>
        <v>165000</v>
      </c>
      <c r="BS17" s="26">
        <f t="shared" si="1"/>
        <v>0</v>
      </c>
      <c r="BT17" s="26">
        <f t="shared" si="1"/>
        <v>0</v>
      </c>
      <c r="BU17" s="26">
        <f t="shared" si="1"/>
        <v>0</v>
      </c>
      <c r="BV17" s="26">
        <f t="shared" si="1"/>
        <v>0</v>
      </c>
      <c r="BW17" s="26">
        <f t="shared" si="1"/>
        <v>0</v>
      </c>
      <c r="BX17" s="26">
        <f t="shared" si="1"/>
        <v>0</v>
      </c>
      <c r="BY17" s="26">
        <f>BY16+BY15+BY14+BY13+BY12+BY11+BY10+BY9</f>
        <v>0</v>
      </c>
      <c r="BZ17" s="26">
        <f>BZ16+BZ15+BZ14+BZ13+BZ12+BZ11+BZ10+BZ9</f>
        <v>0</v>
      </c>
    </row>
    <row r="18" spans="1:78" ht="20.25" customHeight="1" thickBot="1" x14ac:dyDescent="0.3">
      <c r="C18" s="2" t="s">
        <v>41</v>
      </c>
    </row>
    <row r="19" spans="1:78" ht="25.5" customHeight="1" thickBot="1" x14ac:dyDescent="0.3">
      <c r="A19" s="69" t="s">
        <v>1</v>
      </c>
      <c r="B19" s="68" t="s">
        <v>2</v>
      </c>
      <c r="C19" s="68" t="s">
        <v>3</v>
      </c>
      <c r="D19" s="68"/>
      <c r="E19" s="68"/>
      <c r="F19" s="68"/>
      <c r="G19" s="74" t="s">
        <v>4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68" t="s">
        <v>5</v>
      </c>
      <c r="X19" s="68"/>
      <c r="Y19" s="68"/>
      <c r="Z19" s="68"/>
      <c r="AA19" s="68"/>
      <c r="AB19" s="68"/>
      <c r="AC19" s="68"/>
      <c r="AD19" s="68"/>
      <c r="AE19" s="68" t="s">
        <v>6</v>
      </c>
      <c r="AF19" s="68"/>
      <c r="AG19" s="68"/>
      <c r="AH19" s="68"/>
      <c r="AI19" s="68"/>
      <c r="AJ19" s="68"/>
      <c r="AK19" s="68"/>
      <c r="AL19" s="68"/>
      <c r="AM19" s="75" t="s">
        <v>7</v>
      </c>
      <c r="AN19" s="75"/>
      <c r="AO19" s="75"/>
      <c r="AP19" s="75"/>
      <c r="AQ19" s="75"/>
      <c r="AR19" s="75"/>
      <c r="AS19" s="75"/>
      <c r="AT19" s="75"/>
      <c r="AU19" s="68" t="s">
        <v>8</v>
      </c>
      <c r="AV19" s="68"/>
      <c r="AW19" s="68"/>
      <c r="AX19" s="68"/>
      <c r="AY19" s="68"/>
      <c r="AZ19" s="68"/>
      <c r="BA19" s="68"/>
      <c r="BB19" s="68"/>
      <c r="BC19" s="68" t="s">
        <v>9</v>
      </c>
      <c r="BD19" s="68"/>
      <c r="BE19" s="68"/>
      <c r="BF19" s="68"/>
      <c r="BG19" s="68"/>
      <c r="BH19" s="68"/>
      <c r="BI19" s="68"/>
      <c r="BJ19" s="68"/>
      <c r="BK19" s="68" t="s">
        <v>10</v>
      </c>
      <c r="BL19" s="68"/>
      <c r="BM19" s="68"/>
      <c r="BN19" s="68"/>
      <c r="BO19" s="68"/>
      <c r="BP19" s="68"/>
      <c r="BQ19" s="68"/>
      <c r="BR19" s="68"/>
      <c r="BS19" s="68" t="s">
        <v>11</v>
      </c>
      <c r="BT19" s="68"/>
      <c r="BU19" s="68"/>
      <c r="BV19" s="68"/>
      <c r="BW19" s="68"/>
      <c r="BX19" s="68"/>
      <c r="BY19" s="68"/>
      <c r="BZ19" s="68"/>
    </row>
    <row r="20" spans="1:78" s="27" customFormat="1" ht="48" customHeight="1" thickBot="1" x14ac:dyDescent="0.3">
      <c r="A20" s="70"/>
      <c r="B20" s="72"/>
      <c r="C20" s="62" t="s">
        <v>12</v>
      </c>
      <c r="D20" s="62" t="s">
        <v>13</v>
      </c>
      <c r="E20" s="76" t="s">
        <v>14</v>
      </c>
      <c r="F20" s="76"/>
      <c r="G20" s="64" t="s">
        <v>15</v>
      </c>
      <c r="H20" s="64"/>
      <c r="I20" s="64"/>
      <c r="J20" s="64"/>
      <c r="K20" s="64" t="s">
        <v>16</v>
      </c>
      <c r="L20" s="64"/>
      <c r="M20" s="64"/>
      <c r="N20" s="64"/>
      <c r="O20" s="64" t="s">
        <v>17</v>
      </c>
      <c r="P20" s="64"/>
      <c r="Q20" s="64"/>
      <c r="R20" s="64"/>
      <c r="S20" s="64" t="s">
        <v>18</v>
      </c>
      <c r="T20" s="64"/>
      <c r="U20" s="64"/>
      <c r="V20" s="64"/>
      <c r="W20" s="64" t="s">
        <v>19</v>
      </c>
      <c r="X20" s="64"/>
      <c r="Y20" s="64"/>
      <c r="Z20" s="64"/>
      <c r="AA20" s="64" t="s">
        <v>20</v>
      </c>
      <c r="AB20" s="64"/>
      <c r="AC20" s="64"/>
      <c r="AD20" s="64"/>
      <c r="AE20" s="64" t="s">
        <v>21</v>
      </c>
      <c r="AF20" s="64"/>
      <c r="AG20" s="64"/>
      <c r="AH20" s="64"/>
      <c r="AI20" s="64" t="s">
        <v>20</v>
      </c>
      <c r="AJ20" s="64"/>
      <c r="AK20" s="64"/>
      <c r="AL20" s="64"/>
      <c r="AM20" s="64" t="s">
        <v>22</v>
      </c>
      <c r="AN20" s="64"/>
      <c r="AO20" s="64"/>
      <c r="AP20" s="64"/>
      <c r="AQ20" s="64" t="s">
        <v>20</v>
      </c>
      <c r="AR20" s="64"/>
      <c r="AS20" s="64"/>
      <c r="AT20" s="64"/>
      <c r="AU20" s="64" t="s">
        <v>23</v>
      </c>
      <c r="AV20" s="64"/>
      <c r="AW20" s="64"/>
      <c r="AX20" s="64"/>
      <c r="AY20" s="64" t="s">
        <v>20</v>
      </c>
      <c r="AZ20" s="64"/>
      <c r="BA20" s="64"/>
      <c r="BB20" s="64"/>
      <c r="BC20" s="64" t="s">
        <v>24</v>
      </c>
      <c r="BD20" s="64"/>
      <c r="BE20" s="64"/>
      <c r="BF20" s="64"/>
      <c r="BG20" s="64" t="s">
        <v>20</v>
      </c>
      <c r="BH20" s="64"/>
      <c r="BI20" s="64"/>
      <c r="BJ20" s="64"/>
      <c r="BK20" s="64" t="s">
        <v>25</v>
      </c>
      <c r="BL20" s="64"/>
      <c r="BM20" s="64"/>
      <c r="BN20" s="64"/>
      <c r="BO20" s="64" t="s">
        <v>20</v>
      </c>
      <c r="BP20" s="64"/>
      <c r="BQ20" s="64"/>
      <c r="BR20" s="64"/>
      <c r="BS20" s="64" t="s">
        <v>26</v>
      </c>
      <c r="BT20" s="64"/>
      <c r="BU20" s="64"/>
      <c r="BV20" s="64"/>
      <c r="BW20" s="64" t="s">
        <v>20</v>
      </c>
      <c r="BX20" s="64"/>
      <c r="BY20" s="64"/>
      <c r="BZ20" s="64"/>
    </row>
    <row r="21" spans="1:78" ht="75" customHeight="1" thickBot="1" x14ac:dyDescent="0.3">
      <c r="A21" s="70"/>
      <c r="B21" s="72"/>
      <c r="C21" s="62"/>
      <c r="D21" s="62"/>
      <c r="E21" s="62" t="s">
        <v>27</v>
      </c>
      <c r="F21" s="65" t="s">
        <v>28</v>
      </c>
      <c r="G21" s="62" t="s">
        <v>29</v>
      </c>
      <c r="H21" s="62" t="s">
        <v>30</v>
      </c>
      <c r="I21" s="63" t="s">
        <v>14</v>
      </c>
      <c r="J21" s="63"/>
      <c r="K21" s="62" t="s">
        <v>29</v>
      </c>
      <c r="L21" s="62" t="s">
        <v>30</v>
      </c>
      <c r="M21" s="63" t="s">
        <v>14</v>
      </c>
      <c r="N21" s="63"/>
      <c r="O21" s="62" t="s">
        <v>29</v>
      </c>
      <c r="P21" s="62" t="s">
        <v>30</v>
      </c>
      <c r="Q21" s="63" t="s">
        <v>14</v>
      </c>
      <c r="R21" s="63"/>
      <c r="S21" s="62" t="s">
        <v>29</v>
      </c>
      <c r="T21" s="62" t="s">
        <v>30</v>
      </c>
      <c r="U21" s="63" t="s">
        <v>14</v>
      </c>
      <c r="V21" s="63"/>
      <c r="W21" s="62" t="s">
        <v>29</v>
      </c>
      <c r="X21" s="62" t="s">
        <v>30</v>
      </c>
      <c r="Y21" s="63" t="s">
        <v>14</v>
      </c>
      <c r="Z21" s="63"/>
      <c r="AA21" s="62" t="s">
        <v>29</v>
      </c>
      <c r="AB21" s="62" t="s">
        <v>30</v>
      </c>
      <c r="AC21" s="63" t="s">
        <v>14</v>
      </c>
      <c r="AD21" s="63"/>
      <c r="AE21" s="62" t="s">
        <v>29</v>
      </c>
      <c r="AF21" s="62" t="s">
        <v>30</v>
      </c>
      <c r="AG21" s="63" t="s">
        <v>14</v>
      </c>
      <c r="AH21" s="63"/>
      <c r="AI21" s="62" t="s">
        <v>29</v>
      </c>
      <c r="AJ21" s="62" t="s">
        <v>30</v>
      </c>
      <c r="AK21" s="63" t="s">
        <v>14</v>
      </c>
      <c r="AL21" s="63"/>
      <c r="AM21" s="62" t="s">
        <v>29</v>
      </c>
      <c r="AN21" s="62" t="s">
        <v>30</v>
      </c>
      <c r="AO21" s="63" t="s">
        <v>14</v>
      </c>
      <c r="AP21" s="63"/>
      <c r="AQ21" s="62" t="s">
        <v>29</v>
      </c>
      <c r="AR21" s="62" t="s">
        <v>30</v>
      </c>
      <c r="AS21" s="63" t="s">
        <v>14</v>
      </c>
      <c r="AT21" s="63"/>
      <c r="AU21" s="62" t="s">
        <v>29</v>
      </c>
      <c r="AV21" s="62" t="s">
        <v>30</v>
      </c>
      <c r="AW21" s="63" t="s">
        <v>14</v>
      </c>
      <c r="AX21" s="63"/>
      <c r="AY21" s="62" t="s">
        <v>29</v>
      </c>
      <c r="AZ21" s="62" t="s">
        <v>30</v>
      </c>
      <c r="BA21" s="63" t="s">
        <v>14</v>
      </c>
      <c r="BB21" s="63"/>
      <c r="BC21" s="62" t="s">
        <v>29</v>
      </c>
      <c r="BD21" s="62" t="s">
        <v>30</v>
      </c>
      <c r="BE21" s="63" t="s">
        <v>14</v>
      </c>
      <c r="BF21" s="63"/>
      <c r="BG21" s="62" t="s">
        <v>29</v>
      </c>
      <c r="BH21" s="62" t="s">
        <v>30</v>
      </c>
      <c r="BI21" s="63" t="s">
        <v>14</v>
      </c>
      <c r="BJ21" s="63"/>
      <c r="BK21" s="62" t="s">
        <v>29</v>
      </c>
      <c r="BL21" s="62" t="s">
        <v>30</v>
      </c>
      <c r="BM21" s="63" t="s">
        <v>14</v>
      </c>
      <c r="BN21" s="63"/>
      <c r="BO21" s="62" t="s">
        <v>29</v>
      </c>
      <c r="BP21" s="62" t="s">
        <v>30</v>
      </c>
      <c r="BQ21" s="63" t="s">
        <v>14</v>
      </c>
      <c r="BR21" s="63"/>
      <c r="BS21" s="62" t="s">
        <v>29</v>
      </c>
      <c r="BT21" s="62" t="s">
        <v>30</v>
      </c>
      <c r="BU21" s="63" t="s">
        <v>14</v>
      </c>
      <c r="BV21" s="63"/>
      <c r="BW21" s="62" t="s">
        <v>29</v>
      </c>
      <c r="BX21" s="66" t="s">
        <v>30</v>
      </c>
      <c r="BY21" s="63" t="s">
        <v>14</v>
      </c>
      <c r="BZ21" s="63"/>
    </row>
    <row r="22" spans="1:78" ht="35.25" customHeight="1" thickBot="1" x14ac:dyDescent="0.3">
      <c r="A22" s="71"/>
      <c r="B22" s="73"/>
      <c r="C22" s="62"/>
      <c r="D22" s="62"/>
      <c r="E22" s="62"/>
      <c r="F22" s="65"/>
      <c r="G22" s="62"/>
      <c r="H22" s="62"/>
      <c r="I22" s="4" t="s">
        <v>27</v>
      </c>
      <c r="J22" s="4" t="s">
        <v>28</v>
      </c>
      <c r="K22" s="62"/>
      <c r="L22" s="62"/>
      <c r="M22" s="4" t="s">
        <v>27</v>
      </c>
      <c r="N22" s="4" t="s">
        <v>28</v>
      </c>
      <c r="O22" s="62"/>
      <c r="P22" s="62"/>
      <c r="Q22" s="4" t="s">
        <v>27</v>
      </c>
      <c r="R22" s="4" t="s">
        <v>28</v>
      </c>
      <c r="S22" s="62"/>
      <c r="T22" s="62"/>
      <c r="U22" s="4" t="s">
        <v>27</v>
      </c>
      <c r="V22" s="4" t="s">
        <v>28</v>
      </c>
      <c r="W22" s="62"/>
      <c r="X22" s="62"/>
      <c r="Y22" s="4" t="s">
        <v>27</v>
      </c>
      <c r="Z22" s="4" t="s">
        <v>28</v>
      </c>
      <c r="AA22" s="62"/>
      <c r="AB22" s="62"/>
      <c r="AC22" s="4" t="s">
        <v>27</v>
      </c>
      <c r="AD22" s="4" t="s">
        <v>28</v>
      </c>
      <c r="AE22" s="62"/>
      <c r="AF22" s="62"/>
      <c r="AG22" s="4" t="s">
        <v>27</v>
      </c>
      <c r="AH22" s="4" t="s">
        <v>28</v>
      </c>
      <c r="AI22" s="62"/>
      <c r="AJ22" s="62"/>
      <c r="AK22" s="4" t="s">
        <v>27</v>
      </c>
      <c r="AL22" s="4" t="s">
        <v>28</v>
      </c>
      <c r="AM22" s="62"/>
      <c r="AN22" s="62"/>
      <c r="AO22" s="4" t="s">
        <v>27</v>
      </c>
      <c r="AP22" s="4" t="s">
        <v>28</v>
      </c>
      <c r="AQ22" s="62"/>
      <c r="AR22" s="62"/>
      <c r="AS22" s="4" t="s">
        <v>27</v>
      </c>
      <c r="AT22" s="4" t="s">
        <v>28</v>
      </c>
      <c r="AU22" s="62"/>
      <c r="AV22" s="62"/>
      <c r="AW22" s="4" t="s">
        <v>27</v>
      </c>
      <c r="AX22" s="4" t="s">
        <v>28</v>
      </c>
      <c r="AY22" s="62"/>
      <c r="AZ22" s="62"/>
      <c r="BA22" s="4" t="s">
        <v>27</v>
      </c>
      <c r="BB22" s="4" t="s">
        <v>28</v>
      </c>
      <c r="BC22" s="62"/>
      <c r="BD22" s="62"/>
      <c r="BE22" s="4" t="s">
        <v>27</v>
      </c>
      <c r="BF22" s="4" t="s">
        <v>28</v>
      </c>
      <c r="BG22" s="62"/>
      <c r="BH22" s="62"/>
      <c r="BI22" s="4" t="s">
        <v>27</v>
      </c>
      <c r="BJ22" s="4" t="s">
        <v>28</v>
      </c>
      <c r="BK22" s="62"/>
      <c r="BL22" s="62"/>
      <c r="BM22" s="4" t="s">
        <v>27</v>
      </c>
      <c r="BN22" s="4" t="s">
        <v>28</v>
      </c>
      <c r="BO22" s="62"/>
      <c r="BP22" s="62"/>
      <c r="BQ22" s="4" t="s">
        <v>27</v>
      </c>
      <c r="BR22" s="4" t="s">
        <v>28</v>
      </c>
      <c r="BS22" s="62"/>
      <c r="BT22" s="62"/>
      <c r="BU22" s="4" t="s">
        <v>27</v>
      </c>
      <c r="BV22" s="4" t="s">
        <v>28</v>
      </c>
      <c r="BW22" s="62"/>
      <c r="BX22" s="66"/>
      <c r="BY22" s="4" t="s">
        <v>27</v>
      </c>
      <c r="BZ22" s="4" t="s">
        <v>28</v>
      </c>
    </row>
    <row r="23" spans="1:78" ht="15.75" customHeight="1" thickBot="1" x14ac:dyDescent="0.3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  <c r="P23" s="5">
        <v>16</v>
      </c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  <c r="X23" s="5">
        <v>24</v>
      </c>
      <c r="Y23" s="5">
        <v>25</v>
      </c>
      <c r="Z23" s="5">
        <v>26</v>
      </c>
      <c r="AA23" s="5">
        <v>27</v>
      </c>
      <c r="AB23" s="5">
        <v>28</v>
      </c>
      <c r="AC23" s="5">
        <v>29</v>
      </c>
      <c r="AD23" s="5">
        <v>30</v>
      </c>
      <c r="AE23" s="5">
        <v>31</v>
      </c>
      <c r="AF23" s="5">
        <v>32</v>
      </c>
      <c r="AG23" s="5">
        <v>33</v>
      </c>
      <c r="AH23" s="5">
        <v>34</v>
      </c>
      <c r="AI23" s="5">
        <v>35</v>
      </c>
      <c r="AJ23" s="5">
        <v>36</v>
      </c>
      <c r="AK23" s="5">
        <v>37</v>
      </c>
      <c r="AL23" s="5">
        <v>38</v>
      </c>
      <c r="AM23" s="5">
        <v>39</v>
      </c>
      <c r="AN23" s="5">
        <v>40</v>
      </c>
      <c r="AO23" s="5">
        <v>41</v>
      </c>
      <c r="AP23" s="5">
        <v>42</v>
      </c>
      <c r="AQ23" s="5">
        <v>43</v>
      </c>
      <c r="AR23" s="5">
        <v>44</v>
      </c>
      <c r="AS23" s="5">
        <v>45</v>
      </c>
      <c r="AT23" s="5">
        <v>46</v>
      </c>
      <c r="AU23" s="5">
        <v>47</v>
      </c>
      <c r="AV23" s="5">
        <v>48</v>
      </c>
      <c r="AW23" s="5">
        <v>49</v>
      </c>
      <c r="AX23" s="5">
        <v>50</v>
      </c>
      <c r="AY23" s="5">
        <v>51</v>
      </c>
      <c r="AZ23" s="5">
        <v>52</v>
      </c>
      <c r="BA23" s="5">
        <v>53</v>
      </c>
      <c r="BB23" s="5">
        <v>54</v>
      </c>
      <c r="BC23" s="5">
        <v>55</v>
      </c>
      <c r="BD23" s="5">
        <v>56</v>
      </c>
      <c r="BE23" s="5">
        <v>57</v>
      </c>
      <c r="BF23" s="5">
        <v>58</v>
      </c>
      <c r="BG23" s="5">
        <v>59</v>
      </c>
      <c r="BH23" s="5">
        <v>60</v>
      </c>
      <c r="BI23" s="5">
        <v>61</v>
      </c>
      <c r="BJ23" s="5">
        <v>62</v>
      </c>
      <c r="BK23" s="5">
        <v>63</v>
      </c>
      <c r="BL23" s="5">
        <v>64</v>
      </c>
      <c r="BM23" s="5">
        <v>65</v>
      </c>
      <c r="BN23" s="5">
        <v>66</v>
      </c>
      <c r="BO23" s="5">
        <v>67</v>
      </c>
      <c r="BP23" s="5">
        <v>68</v>
      </c>
      <c r="BQ23" s="5">
        <v>69</v>
      </c>
      <c r="BR23" s="5">
        <v>70</v>
      </c>
      <c r="BS23" s="5">
        <v>71</v>
      </c>
      <c r="BT23" s="5">
        <v>72</v>
      </c>
      <c r="BU23" s="5">
        <v>73</v>
      </c>
      <c r="BV23" s="5">
        <v>74</v>
      </c>
      <c r="BW23" s="5">
        <v>75</v>
      </c>
      <c r="BX23" s="5">
        <v>76</v>
      </c>
      <c r="BY23" s="5">
        <v>77</v>
      </c>
      <c r="BZ23" s="5">
        <v>78</v>
      </c>
    </row>
    <row r="24" spans="1:78" ht="17.25" customHeight="1" x14ac:dyDescent="0.25">
      <c r="A24" s="28">
        <v>1</v>
      </c>
      <c r="B24" s="29" t="s">
        <v>42</v>
      </c>
      <c r="C24" s="8">
        <f t="shared" ref="C24:F31" si="2">G24+K24+O24+S24+W24+AA24+AE24+AI24+AM24+AQ24+AU24+AY24+BC24+BG24+BK24+BO24+BS24+BW24</f>
        <v>241</v>
      </c>
      <c r="D24" s="8">
        <f t="shared" si="2"/>
        <v>859190.08</v>
      </c>
      <c r="E24" s="8">
        <f t="shared" si="2"/>
        <v>42</v>
      </c>
      <c r="F24" s="8">
        <f t="shared" si="2"/>
        <v>166696.37</v>
      </c>
      <c r="G24" s="9">
        <v>222</v>
      </c>
      <c r="H24" s="9">
        <v>758337.08</v>
      </c>
      <c r="I24" s="9">
        <v>27</v>
      </c>
      <c r="J24" s="9">
        <v>75924.070000000007</v>
      </c>
      <c r="K24" s="9">
        <v>3</v>
      </c>
      <c r="L24" s="9">
        <v>53125.599999999999</v>
      </c>
      <c r="M24" s="9">
        <v>2</v>
      </c>
      <c r="N24" s="9">
        <v>52245</v>
      </c>
      <c r="O24" s="9">
        <v>15</v>
      </c>
      <c r="P24" s="9">
        <v>42447.4</v>
      </c>
      <c r="Q24" s="9">
        <v>13</v>
      </c>
      <c r="R24" s="9">
        <v>38527.300000000003</v>
      </c>
      <c r="S24" s="9">
        <v>1</v>
      </c>
      <c r="T24" s="9">
        <v>5280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</row>
    <row r="25" spans="1:78" ht="17.25" customHeight="1" x14ac:dyDescent="0.25">
      <c r="A25" s="10">
        <v>2</v>
      </c>
      <c r="B25" s="30" t="s">
        <v>43</v>
      </c>
      <c r="C25" s="12">
        <f t="shared" si="2"/>
        <v>52</v>
      </c>
      <c r="D25" s="12">
        <f t="shared" si="2"/>
        <v>70283.399999999994</v>
      </c>
      <c r="E25" s="12">
        <f t="shared" si="2"/>
        <v>52</v>
      </c>
      <c r="F25" s="12">
        <f t="shared" si="2"/>
        <v>70283.399999999994</v>
      </c>
      <c r="G25" s="13">
        <v>39</v>
      </c>
      <c r="H25" s="14">
        <v>55674.400000000001</v>
      </c>
      <c r="I25" s="14">
        <v>39</v>
      </c>
      <c r="J25" s="14">
        <v>55674.400000000001</v>
      </c>
      <c r="K25" s="14">
        <v>4</v>
      </c>
      <c r="L25" s="14">
        <v>3499</v>
      </c>
      <c r="M25" s="14">
        <v>4</v>
      </c>
      <c r="N25" s="14">
        <v>3499</v>
      </c>
      <c r="O25" s="14">
        <v>9</v>
      </c>
      <c r="P25" s="14">
        <v>11110</v>
      </c>
      <c r="Q25" s="14">
        <v>9</v>
      </c>
      <c r="R25" s="14">
        <v>11110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5">
        <v>0</v>
      </c>
      <c r="BQ25" s="15">
        <v>0</v>
      </c>
      <c r="BR25" s="15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6">
        <v>0</v>
      </c>
      <c r="BZ25" s="16">
        <v>0</v>
      </c>
    </row>
    <row r="26" spans="1:78" ht="21.75" customHeight="1" x14ac:dyDescent="0.25">
      <c r="A26" s="10">
        <v>3</v>
      </c>
      <c r="B26" s="31" t="s">
        <v>44</v>
      </c>
      <c r="C26" s="12">
        <f t="shared" si="2"/>
        <v>64</v>
      </c>
      <c r="D26" s="12">
        <f t="shared" si="2"/>
        <v>117151.9</v>
      </c>
      <c r="E26" s="12">
        <f t="shared" si="2"/>
        <v>64</v>
      </c>
      <c r="F26" s="12">
        <f t="shared" si="2"/>
        <v>117151.9</v>
      </c>
      <c r="G26" s="13">
        <v>61</v>
      </c>
      <c r="H26" s="14">
        <v>106846.7</v>
      </c>
      <c r="I26" s="14">
        <v>61</v>
      </c>
      <c r="J26" s="14">
        <v>106846.7</v>
      </c>
      <c r="K26" s="14">
        <v>0</v>
      </c>
      <c r="L26" s="14">
        <v>0</v>
      </c>
      <c r="M26" s="14">
        <v>0</v>
      </c>
      <c r="N26" s="14">
        <v>0</v>
      </c>
      <c r="O26" s="14">
        <v>3</v>
      </c>
      <c r="P26" s="14">
        <v>10305.200000000001</v>
      </c>
      <c r="Q26" s="14">
        <v>3</v>
      </c>
      <c r="R26" s="14">
        <v>10305.200000000001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5">
        <v>0</v>
      </c>
      <c r="BQ26" s="15">
        <v>0</v>
      </c>
      <c r="BR26" s="15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6">
        <v>0</v>
      </c>
      <c r="BZ26" s="16">
        <v>0</v>
      </c>
    </row>
    <row r="27" spans="1:78" ht="18" x14ac:dyDescent="0.25">
      <c r="A27" s="10">
        <v>4</v>
      </c>
      <c r="B27" s="30" t="s">
        <v>45</v>
      </c>
      <c r="C27" s="12">
        <f t="shared" si="2"/>
        <v>25</v>
      </c>
      <c r="D27" s="12">
        <f t="shared" si="2"/>
        <v>45208</v>
      </c>
      <c r="E27" s="12">
        <f t="shared" si="2"/>
        <v>0</v>
      </c>
      <c r="F27" s="12">
        <f t="shared" si="2"/>
        <v>0</v>
      </c>
      <c r="G27" s="13">
        <v>25</v>
      </c>
      <c r="H27" s="14">
        <v>45208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5"/>
      <c r="BQ27" s="15"/>
      <c r="BR27" s="15"/>
      <c r="BS27" s="14"/>
      <c r="BT27" s="14"/>
      <c r="BU27" s="14"/>
      <c r="BV27" s="14"/>
      <c r="BW27" s="14"/>
      <c r="BX27" s="14"/>
      <c r="BY27" s="16"/>
      <c r="BZ27" s="16"/>
    </row>
    <row r="28" spans="1:78" ht="18" x14ac:dyDescent="0.25">
      <c r="A28" s="10">
        <v>5</v>
      </c>
      <c r="B28" s="32" t="s">
        <v>46</v>
      </c>
      <c r="C28" s="12">
        <f t="shared" si="2"/>
        <v>226</v>
      </c>
      <c r="D28" s="12">
        <f t="shared" si="2"/>
        <v>624466.66</v>
      </c>
      <c r="E28" s="12">
        <f t="shared" si="2"/>
        <v>0</v>
      </c>
      <c r="F28" s="12">
        <f t="shared" si="2"/>
        <v>0</v>
      </c>
      <c r="G28" s="21">
        <v>140</v>
      </c>
      <c r="H28" s="21">
        <v>345394.08</v>
      </c>
      <c r="I28" s="21">
        <v>0</v>
      </c>
      <c r="J28" s="21">
        <v>0</v>
      </c>
      <c r="K28" s="21">
        <v>9</v>
      </c>
      <c r="L28" s="22">
        <v>16264.65</v>
      </c>
      <c r="M28" s="22">
        <v>0</v>
      </c>
      <c r="N28" s="22">
        <v>0</v>
      </c>
      <c r="O28" s="23">
        <v>62</v>
      </c>
      <c r="P28" s="22">
        <v>106713.33</v>
      </c>
      <c r="Q28" s="22">
        <v>0</v>
      </c>
      <c r="R28" s="22">
        <v>0</v>
      </c>
      <c r="S28" s="23">
        <v>1</v>
      </c>
      <c r="T28" s="21">
        <v>1200</v>
      </c>
      <c r="U28" s="21">
        <v>0</v>
      </c>
      <c r="V28" s="21">
        <v>0</v>
      </c>
      <c r="W28" s="23">
        <v>1</v>
      </c>
      <c r="X28" s="22">
        <v>27900</v>
      </c>
      <c r="Y28" s="22">
        <v>0</v>
      </c>
      <c r="Z28" s="22">
        <v>0</v>
      </c>
      <c r="AA28" s="23">
        <v>0</v>
      </c>
      <c r="AB28" s="22">
        <v>0</v>
      </c>
      <c r="AC28" s="22">
        <v>0</v>
      </c>
      <c r="AD28" s="22">
        <v>0</v>
      </c>
      <c r="AE28" s="14">
        <v>6</v>
      </c>
      <c r="AF28" s="14">
        <v>92716.6</v>
      </c>
      <c r="AG28" s="14">
        <v>0</v>
      </c>
      <c r="AH28" s="14">
        <v>0</v>
      </c>
      <c r="AI28" s="14">
        <v>3</v>
      </c>
      <c r="AJ28" s="14">
        <v>8500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2</v>
      </c>
      <c r="BL28" s="14">
        <v>23278</v>
      </c>
      <c r="BM28" s="14">
        <v>0</v>
      </c>
      <c r="BN28" s="14">
        <v>0</v>
      </c>
      <c r="BO28" s="14">
        <v>2</v>
      </c>
      <c r="BP28" s="15">
        <v>2500</v>
      </c>
      <c r="BQ28" s="15">
        <v>0</v>
      </c>
      <c r="BR28" s="15">
        <v>0</v>
      </c>
      <c r="BS28" s="14">
        <v>0</v>
      </c>
      <c r="BT28" s="14">
        <v>0</v>
      </c>
      <c r="BU28" s="14">
        <v>0</v>
      </c>
      <c r="BV28" s="14">
        <v>0</v>
      </c>
      <c r="BW28" s="23">
        <v>0</v>
      </c>
      <c r="BX28" s="21">
        <v>0</v>
      </c>
      <c r="BY28" s="16">
        <v>0</v>
      </c>
      <c r="BZ28" s="16">
        <v>0</v>
      </c>
    </row>
    <row r="29" spans="1:78" ht="18" x14ac:dyDescent="0.25">
      <c r="A29" s="10">
        <v>6</v>
      </c>
      <c r="B29" s="30" t="s">
        <v>47</v>
      </c>
      <c r="C29" s="12">
        <f t="shared" si="2"/>
        <v>336</v>
      </c>
      <c r="D29" s="12">
        <f t="shared" si="2"/>
        <v>465806.56000000006</v>
      </c>
      <c r="E29" s="12">
        <f t="shared" si="2"/>
        <v>232</v>
      </c>
      <c r="F29" s="12">
        <f t="shared" si="2"/>
        <v>277411.96999999997</v>
      </c>
      <c r="G29" s="21">
        <v>298</v>
      </c>
      <c r="H29" s="21">
        <v>376789.88</v>
      </c>
      <c r="I29" s="21">
        <v>194</v>
      </c>
      <c r="J29" s="21">
        <v>188394.94</v>
      </c>
      <c r="K29" s="21">
        <v>6</v>
      </c>
      <c r="L29" s="21">
        <v>28919.65</v>
      </c>
      <c r="M29" s="21">
        <v>6</v>
      </c>
      <c r="N29" s="21">
        <v>28920</v>
      </c>
      <c r="O29" s="21">
        <v>23</v>
      </c>
      <c r="P29" s="21">
        <v>42221.77</v>
      </c>
      <c r="Q29" s="21">
        <v>23</v>
      </c>
      <c r="R29" s="21">
        <v>42221.77</v>
      </c>
      <c r="S29" s="21">
        <v>0</v>
      </c>
      <c r="T29" s="21">
        <v>0</v>
      </c>
      <c r="U29" s="21">
        <v>0</v>
      </c>
      <c r="V29" s="21">
        <v>0</v>
      </c>
      <c r="W29" s="21">
        <v>2</v>
      </c>
      <c r="X29" s="21">
        <v>1106</v>
      </c>
      <c r="Y29" s="21">
        <v>2</v>
      </c>
      <c r="Z29" s="21">
        <v>1106</v>
      </c>
      <c r="AA29" s="21">
        <v>0</v>
      </c>
      <c r="AB29" s="21">
        <v>0</v>
      </c>
      <c r="AC29" s="21">
        <v>0</v>
      </c>
      <c r="AD29" s="21">
        <v>0</v>
      </c>
      <c r="AE29" s="14">
        <v>2</v>
      </c>
      <c r="AF29" s="14">
        <v>7800</v>
      </c>
      <c r="AG29" s="14">
        <v>2</v>
      </c>
      <c r="AH29" s="14">
        <v>7800</v>
      </c>
      <c r="AI29" s="14">
        <v>3</v>
      </c>
      <c r="AJ29" s="14">
        <v>5669.26</v>
      </c>
      <c r="AK29" s="14">
        <v>3</v>
      </c>
      <c r="AL29" s="14">
        <v>5669.26</v>
      </c>
      <c r="AM29" s="14">
        <v>1</v>
      </c>
      <c r="AN29" s="14">
        <v>2000</v>
      </c>
      <c r="AO29" s="14">
        <v>1</v>
      </c>
      <c r="AP29" s="14">
        <v>2000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1</v>
      </c>
      <c r="BL29" s="14">
        <v>1300</v>
      </c>
      <c r="BM29" s="14">
        <v>1</v>
      </c>
      <c r="BN29" s="14">
        <v>1300</v>
      </c>
      <c r="BO29" s="14">
        <v>0</v>
      </c>
      <c r="BP29" s="15">
        <v>0</v>
      </c>
      <c r="BQ29" s="15">
        <v>0</v>
      </c>
      <c r="BR29" s="15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6">
        <v>0</v>
      </c>
      <c r="BZ29" s="16">
        <v>0</v>
      </c>
    </row>
    <row r="30" spans="1:78" ht="18" x14ac:dyDescent="0.25">
      <c r="A30" s="10">
        <v>7</v>
      </c>
      <c r="B30" s="32" t="s">
        <v>48</v>
      </c>
      <c r="C30" s="12">
        <f t="shared" si="2"/>
        <v>58</v>
      </c>
      <c r="D30" s="12">
        <f t="shared" si="2"/>
        <v>109427.5</v>
      </c>
      <c r="E30" s="12">
        <f t="shared" si="2"/>
        <v>58</v>
      </c>
      <c r="F30" s="12">
        <f t="shared" si="2"/>
        <v>109428</v>
      </c>
      <c r="G30" s="13">
        <v>48</v>
      </c>
      <c r="H30" s="14">
        <v>85843.8</v>
      </c>
      <c r="I30" s="14">
        <v>48</v>
      </c>
      <c r="J30" s="14">
        <v>85844</v>
      </c>
      <c r="K30" s="14">
        <v>1</v>
      </c>
      <c r="L30" s="14">
        <v>3283.7</v>
      </c>
      <c r="M30" s="14">
        <v>1</v>
      </c>
      <c r="N30" s="14">
        <v>3284</v>
      </c>
      <c r="O30" s="14">
        <v>5</v>
      </c>
      <c r="P30" s="14">
        <v>5300</v>
      </c>
      <c r="Q30" s="14">
        <v>5</v>
      </c>
      <c r="R30" s="14">
        <v>5300</v>
      </c>
      <c r="S30" s="14">
        <v>0</v>
      </c>
      <c r="T30" s="14">
        <v>0</v>
      </c>
      <c r="U30" s="14">
        <v>0</v>
      </c>
      <c r="V30" s="14">
        <v>0</v>
      </c>
      <c r="W30" s="14">
        <v>1</v>
      </c>
      <c r="X30" s="14">
        <v>3000</v>
      </c>
      <c r="Y30" s="14">
        <v>1</v>
      </c>
      <c r="Z30" s="14">
        <v>3000</v>
      </c>
      <c r="AA30" s="14">
        <v>0</v>
      </c>
      <c r="AB30" s="14">
        <v>0</v>
      </c>
      <c r="AC30" s="14">
        <v>0</v>
      </c>
      <c r="AD30" s="14">
        <v>0</v>
      </c>
      <c r="AE30" s="14">
        <v>1</v>
      </c>
      <c r="AF30" s="14">
        <v>2000</v>
      </c>
      <c r="AG30" s="14">
        <v>1</v>
      </c>
      <c r="AH30" s="14">
        <v>2000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2</v>
      </c>
      <c r="BL30" s="14">
        <v>10000</v>
      </c>
      <c r="BM30" s="14">
        <v>2</v>
      </c>
      <c r="BN30" s="14">
        <v>10000</v>
      </c>
      <c r="BO30" s="14">
        <v>0</v>
      </c>
      <c r="BP30" s="15">
        <v>0</v>
      </c>
      <c r="BQ30" s="15">
        <v>0</v>
      </c>
      <c r="BR30" s="15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6">
        <v>0</v>
      </c>
      <c r="BZ30" s="16">
        <v>0</v>
      </c>
    </row>
    <row r="31" spans="1:78" ht="18" x14ac:dyDescent="0.25">
      <c r="A31" s="10">
        <v>8</v>
      </c>
      <c r="B31" s="32" t="s">
        <v>49</v>
      </c>
      <c r="C31" s="12">
        <f t="shared" si="2"/>
        <v>101</v>
      </c>
      <c r="D31" s="12">
        <f t="shared" si="2"/>
        <v>209400</v>
      </c>
      <c r="E31" s="12">
        <f t="shared" si="2"/>
        <v>89</v>
      </c>
      <c r="F31" s="12">
        <f t="shared" si="2"/>
        <v>171942</v>
      </c>
      <c r="G31" s="13">
        <v>82</v>
      </c>
      <c r="H31" s="14">
        <v>154838</v>
      </c>
      <c r="I31" s="14">
        <v>82</v>
      </c>
      <c r="J31" s="14">
        <v>154838</v>
      </c>
      <c r="K31" s="14">
        <v>1</v>
      </c>
      <c r="L31" s="14">
        <v>2010</v>
      </c>
      <c r="M31" s="14">
        <v>1</v>
      </c>
      <c r="N31" s="14">
        <v>2010</v>
      </c>
      <c r="O31" s="14">
        <v>14</v>
      </c>
      <c r="P31" s="14">
        <v>30552</v>
      </c>
      <c r="Q31" s="14">
        <v>6</v>
      </c>
      <c r="R31" s="14">
        <v>15094</v>
      </c>
      <c r="S31" s="14"/>
      <c r="T31" s="14"/>
      <c r="U31" s="14"/>
      <c r="V31" s="14"/>
      <c r="W31" s="14">
        <v>1</v>
      </c>
      <c r="X31" s="14">
        <v>17000</v>
      </c>
      <c r="Y31" s="14"/>
      <c r="Z31" s="14"/>
      <c r="AA31" s="14"/>
      <c r="AB31" s="14"/>
      <c r="AC31" s="14"/>
      <c r="AD31" s="14"/>
      <c r="AE31" s="14">
        <v>2</v>
      </c>
      <c r="AF31" s="14">
        <v>3500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1</v>
      </c>
      <c r="BP31" s="15">
        <v>1500</v>
      </c>
      <c r="BQ31" s="15"/>
      <c r="BR31" s="15"/>
      <c r="BS31" s="14"/>
      <c r="BT31" s="14"/>
      <c r="BU31" s="14"/>
      <c r="BV31" s="14"/>
      <c r="BW31" s="14"/>
      <c r="BX31" s="14"/>
      <c r="BY31" s="16"/>
      <c r="BZ31" s="16"/>
    </row>
    <row r="32" spans="1:78" ht="18" x14ac:dyDescent="0.25">
      <c r="A32" s="24"/>
      <c r="B32" s="25" t="s">
        <v>40</v>
      </c>
      <c r="C32" s="26">
        <f>C31+C30+C29+C28+C27+C26+C25</f>
        <v>862</v>
      </c>
      <c r="D32" s="26">
        <f>D31+D30+D29+D28+D27+D26+D25</f>
        <v>1641744.02</v>
      </c>
      <c r="E32" s="26">
        <f>E31+E30+E29+E28+E27+E26+E25</f>
        <v>495</v>
      </c>
      <c r="F32" s="26">
        <f>F31+F30+F29+F28+F27+F26+F25</f>
        <v>746217.27</v>
      </c>
      <c r="G32" s="26">
        <f t="shared" ref="G32:BX32" si="3">G31+G30+G29+G28+G27+G26+G25</f>
        <v>693</v>
      </c>
      <c r="H32" s="26">
        <f t="shared" si="3"/>
        <v>1170594.8599999999</v>
      </c>
      <c r="I32" s="26">
        <f t="shared" si="3"/>
        <v>424</v>
      </c>
      <c r="J32" s="26">
        <f t="shared" si="3"/>
        <v>591598.04</v>
      </c>
      <c r="K32" s="26">
        <f t="shared" si="3"/>
        <v>21</v>
      </c>
      <c r="L32" s="26">
        <f t="shared" si="3"/>
        <v>53977</v>
      </c>
      <c r="M32" s="26">
        <f t="shared" si="3"/>
        <v>12</v>
      </c>
      <c r="N32" s="26">
        <f t="shared" si="3"/>
        <v>37713</v>
      </c>
      <c r="O32" s="26">
        <f t="shared" si="3"/>
        <v>116</v>
      </c>
      <c r="P32" s="26">
        <f t="shared" si="3"/>
        <v>206202.3</v>
      </c>
      <c r="Q32" s="26">
        <f t="shared" si="3"/>
        <v>46</v>
      </c>
      <c r="R32" s="26">
        <f t="shared" si="3"/>
        <v>84030.97</v>
      </c>
      <c r="S32" s="26">
        <f t="shared" si="3"/>
        <v>1</v>
      </c>
      <c r="T32" s="26">
        <f t="shared" si="3"/>
        <v>1200</v>
      </c>
      <c r="U32" s="26">
        <f t="shared" si="3"/>
        <v>0</v>
      </c>
      <c r="V32" s="26">
        <f t="shared" si="3"/>
        <v>0</v>
      </c>
      <c r="W32" s="26">
        <f t="shared" si="3"/>
        <v>5</v>
      </c>
      <c r="X32" s="26">
        <f t="shared" si="3"/>
        <v>49006</v>
      </c>
      <c r="Y32" s="26">
        <f t="shared" si="3"/>
        <v>3</v>
      </c>
      <c r="Z32" s="26">
        <f t="shared" si="3"/>
        <v>4106</v>
      </c>
      <c r="AA32" s="26">
        <f t="shared" si="3"/>
        <v>0</v>
      </c>
      <c r="AB32" s="26">
        <f t="shared" si="3"/>
        <v>0</v>
      </c>
      <c r="AC32" s="26">
        <f t="shared" si="3"/>
        <v>0</v>
      </c>
      <c r="AD32" s="26">
        <f t="shared" si="3"/>
        <v>0</v>
      </c>
      <c r="AE32" s="26">
        <f t="shared" si="3"/>
        <v>11</v>
      </c>
      <c r="AF32" s="26">
        <f t="shared" si="3"/>
        <v>106016.6</v>
      </c>
      <c r="AG32" s="26">
        <f t="shared" si="3"/>
        <v>3</v>
      </c>
      <c r="AH32" s="26">
        <f t="shared" si="3"/>
        <v>9800</v>
      </c>
      <c r="AI32" s="26">
        <f t="shared" si="3"/>
        <v>6</v>
      </c>
      <c r="AJ32" s="26">
        <f t="shared" si="3"/>
        <v>14169.26</v>
      </c>
      <c r="AK32" s="26">
        <f t="shared" si="3"/>
        <v>3</v>
      </c>
      <c r="AL32" s="26">
        <f t="shared" si="3"/>
        <v>5669.26</v>
      </c>
      <c r="AM32" s="26">
        <f t="shared" si="3"/>
        <v>1</v>
      </c>
      <c r="AN32" s="26">
        <f t="shared" si="3"/>
        <v>2000</v>
      </c>
      <c r="AO32" s="26">
        <f t="shared" si="3"/>
        <v>1</v>
      </c>
      <c r="AP32" s="26">
        <f t="shared" si="3"/>
        <v>2000</v>
      </c>
      <c r="AQ32" s="26">
        <f t="shared" si="3"/>
        <v>0</v>
      </c>
      <c r="AR32" s="26">
        <f t="shared" si="3"/>
        <v>0</v>
      </c>
      <c r="AS32" s="26">
        <f t="shared" si="3"/>
        <v>0</v>
      </c>
      <c r="AT32" s="26">
        <f t="shared" si="3"/>
        <v>0</v>
      </c>
      <c r="AU32" s="26">
        <f t="shared" si="3"/>
        <v>0</v>
      </c>
      <c r="AV32" s="26">
        <f t="shared" si="3"/>
        <v>0</v>
      </c>
      <c r="AW32" s="26">
        <f t="shared" si="3"/>
        <v>0</v>
      </c>
      <c r="AX32" s="26">
        <f t="shared" si="3"/>
        <v>0</v>
      </c>
      <c r="AY32" s="26">
        <f t="shared" si="3"/>
        <v>0</v>
      </c>
      <c r="AZ32" s="26">
        <f t="shared" si="3"/>
        <v>0</v>
      </c>
      <c r="BA32" s="26">
        <f t="shared" si="3"/>
        <v>0</v>
      </c>
      <c r="BB32" s="26">
        <f t="shared" si="3"/>
        <v>0</v>
      </c>
      <c r="BC32" s="26">
        <f t="shared" si="3"/>
        <v>0</v>
      </c>
      <c r="BD32" s="26">
        <f t="shared" si="3"/>
        <v>0</v>
      </c>
      <c r="BE32" s="26">
        <f t="shared" si="3"/>
        <v>0</v>
      </c>
      <c r="BF32" s="26">
        <f t="shared" si="3"/>
        <v>0</v>
      </c>
      <c r="BG32" s="26">
        <f t="shared" si="3"/>
        <v>0</v>
      </c>
      <c r="BH32" s="26">
        <f t="shared" si="3"/>
        <v>0</v>
      </c>
      <c r="BI32" s="26">
        <f t="shared" si="3"/>
        <v>0</v>
      </c>
      <c r="BJ32" s="26">
        <f t="shared" si="3"/>
        <v>0</v>
      </c>
      <c r="BK32" s="26">
        <f t="shared" si="3"/>
        <v>5</v>
      </c>
      <c r="BL32" s="26">
        <f t="shared" si="3"/>
        <v>34578</v>
      </c>
      <c r="BM32" s="26">
        <f t="shared" si="3"/>
        <v>3</v>
      </c>
      <c r="BN32" s="26">
        <f t="shared" si="3"/>
        <v>11300</v>
      </c>
      <c r="BO32" s="26">
        <f t="shared" si="3"/>
        <v>3</v>
      </c>
      <c r="BP32" s="26">
        <f t="shared" si="3"/>
        <v>4000</v>
      </c>
      <c r="BQ32" s="26">
        <f t="shared" si="3"/>
        <v>0</v>
      </c>
      <c r="BR32" s="26">
        <f t="shared" si="3"/>
        <v>0</v>
      </c>
      <c r="BS32" s="26">
        <f t="shared" si="3"/>
        <v>0</v>
      </c>
      <c r="BT32" s="26">
        <f t="shared" si="3"/>
        <v>0</v>
      </c>
      <c r="BU32" s="26">
        <f t="shared" si="3"/>
        <v>0</v>
      </c>
      <c r="BV32" s="26">
        <f t="shared" si="3"/>
        <v>0</v>
      </c>
      <c r="BW32" s="26">
        <f t="shared" si="3"/>
        <v>0</v>
      </c>
      <c r="BX32" s="26">
        <f t="shared" si="3"/>
        <v>0</v>
      </c>
      <c r="BY32" s="26">
        <f>BY31+BY30+BY29+BY28+BY27+BY26+BY25</f>
        <v>0</v>
      </c>
      <c r="BZ32" s="26">
        <f>BZ31+BZ30+BZ29+BZ28+BZ27+BZ26+BZ25</f>
        <v>0</v>
      </c>
    </row>
    <row r="33" spans="1:78" ht="18.75" thickBot="1" x14ac:dyDescent="0.3">
      <c r="C33" s="2" t="s">
        <v>50</v>
      </c>
      <c r="M33" s="83"/>
      <c r="Q33" s="83"/>
    </row>
    <row r="34" spans="1:78" ht="25.5" customHeight="1" thickBot="1" x14ac:dyDescent="0.3">
      <c r="A34" s="69" t="s">
        <v>1</v>
      </c>
      <c r="B34" s="68" t="s">
        <v>2</v>
      </c>
      <c r="C34" s="68" t="s">
        <v>3</v>
      </c>
      <c r="D34" s="68"/>
      <c r="E34" s="68"/>
      <c r="F34" s="68"/>
      <c r="G34" s="74" t="s">
        <v>4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68" t="s">
        <v>5</v>
      </c>
      <c r="X34" s="68"/>
      <c r="Y34" s="68"/>
      <c r="Z34" s="68"/>
      <c r="AA34" s="68"/>
      <c r="AB34" s="68"/>
      <c r="AC34" s="68"/>
      <c r="AD34" s="68"/>
      <c r="AE34" s="68" t="s">
        <v>6</v>
      </c>
      <c r="AF34" s="68"/>
      <c r="AG34" s="68"/>
      <c r="AH34" s="68"/>
      <c r="AI34" s="68"/>
      <c r="AJ34" s="68"/>
      <c r="AK34" s="68"/>
      <c r="AL34" s="68"/>
      <c r="AM34" s="75" t="s">
        <v>7</v>
      </c>
      <c r="AN34" s="75"/>
      <c r="AO34" s="75"/>
      <c r="AP34" s="75"/>
      <c r="AQ34" s="75"/>
      <c r="AR34" s="75"/>
      <c r="AS34" s="75"/>
      <c r="AT34" s="75"/>
      <c r="AU34" s="68" t="s">
        <v>8</v>
      </c>
      <c r="AV34" s="68"/>
      <c r="AW34" s="68"/>
      <c r="AX34" s="68"/>
      <c r="AY34" s="68"/>
      <c r="AZ34" s="68"/>
      <c r="BA34" s="68"/>
      <c r="BB34" s="68"/>
      <c r="BC34" s="68" t="s">
        <v>9</v>
      </c>
      <c r="BD34" s="68"/>
      <c r="BE34" s="68"/>
      <c r="BF34" s="68"/>
      <c r="BG34" s="68"/>
      <c r="BH34" s="68"/>
      <c r="BI34" s="68"/>
      <c r="BJ34" s="68"/>
      <c r="BK34" s="68" t="s">
        <v>10</v>
      </c>
      <c r="BL34" s="68"/>
      <c r="BM34" s="68"/>
      <c r="BN34" s="68"/>
      <c r="BO34" s="68"/>
      <c r="BP34" s="68"/>
      <c r="BQ34" s="68"/>
      <c r="BR34" s="68"/>
      <c r="BS34" s="68" t="s">
        <v>11</v>
      </c>
      <c r="BT34" s="68"/>
      <c r="BU34" s="68"/>
      <c r="BV34" s="68"/>
      <c r="BW34" s="68"/>
      <c r="BX34" s="68"/>
      <c r="BY34" s="68"/>
      <c r="BZ34" s="68"/>
    </row>
    <row r="35" spans="1:78" ht="46.5" customHeight="1" thickBot="1" x14ac:dyDescent="0.3">
      <c r="A35" s="70"/>
      <c r="B35" s="72"/>
      <c r="C35" s="62" t="s">
        <v>12</v>
      </c>
      <c r="D35" s="62" t="s">
        <v>13</v>
      </c>
      <c r="E35" s="76" t="s">
        <v>14</v>
      </c>
      <c r="F35" s="76"/>
      <c r="G35" s="67" t="s">
        <v>15</v>
      </c>
      <c r="H35" s="67"/>
      <c r="I35" s="67"/>
      <c r="J35" s="67"/>
      <c r="K35" s="67" t="s">
        <v>16</v>
      </c>
      <c r="L35" s="67"/>
      <c r="M35" s="67"/>
      <c r="N35" s="67"/>
      <c r="O35" s="67" t="s">
        <v>17</v>
      </c>
      <c r="P35" s="67"/>
      <c r="Q35" s="67"/>
      <c r="R35" s="67"/>
      <c r="S35" s="67" t="s">
        <v>18</v>
      </c>
      <c r="T35" s="67"/>
      <c r="U35" s="67"/>
      <c r="V35" s="67"/>
      <c r="W35" s="67" t="s">
        <v>19</v>
      </c>
      <c r="X35" s="67"/>
      <c r="Y35" s="67"/>
      <c r="Z35" s="67"/>
      <c r="AA35" s="67" t="s">
        <v>20</v>
      </c>
      <c r="AB35" s="67"/>
      <c r="AC35" s="67"/>
      <c r="AD35" s="67"/>
      <c r="AE35" s="67" t="s">
        <v>21</v>
      </c>
      <c r="AF35" s="67"/>
      <c r="AG35" s="67"/>
      <c r="AH35" s="67"/>
      <c r="AI35" s="67" t="s">
        <v>20</v>
      </c>
      <c r="AJ35" s="67"/>
      <c r="AK35" s="67"/>
      <c r="AL35" s="67"/>
      <c r="AM35" s="67" t="s">
        <v>22</v>
      </c>
      <c r="AN35" s="67"/>
      <c r="AO35" s="67"/>
      <c r="AP35" s="67"/>
      <c r="AQ35" s="67" t="s">
        <v>20</v>
      </c>
      <c r="AR35" s="67"/>
      <c r="AS35" s="67"/>
      <c r="AT35" s="67"/>
      <c r="AU35" s="67" t="s">
        <v>23</v>
      </c>
      <c r="AV35" s="67"/>
      <c r="AW35" s="67"/>
      <c r="AX35" s="67"/>
      <c r="AY35" s="67" t="s">
        <v>20</v>
      </c>
      <c r="AZ35" s="67"/>
      <c r="BA35" s="67"/>
      <c r="BB35" s="67"/>
      <c r="BC35" s="67" t="s">
        <v>24</v>
      </c>
      <c r="BD35" s="67"/>
      <c r="BE35" s="67"/>
      <c r="BF35" s="67"/>
      <c r="BG35" s="67" t="s">
        <v>20</v>
      </c>
      <c r="BH35" s="67"/>
      <c r="BI35" s="67"/>
      <c r="BJ35" s="67"/>
      <c r="BK35" s="67" t="s">
        <v>25</v>
      </c>
      <c r="BL35" s="67"/>
      <c r="BM35" s="67"/>
      <c r="BN35" s="67"/>
      <c r="BO35" s="67" t="s">
        <v>20</v>
      </c>
      <c r="BP35" s="67"/>
      <c r="BQ35" s="67"/>
      <c r="BR35" s="67"/>
      <c r="BS35" s="67" t="s">
        <v>26</v>
      </c>
      <c r="BT35" s="67"/>
      <c r="BU35" s="67"/>
      <c r="BV35" s="67"/>
      <c r="BW35" s="67" t="s">
        <v>20</v>
      </c>
      <c r="BX35" s="67"/>
      <c r="BY35" s="67"/>
      <c r="BZ35" s="67"/>
    </row>
    <row r="36" spans="1:78" ht="74.25" customHeight="1" thickBot="1" x14ac:dyDescent="0.3">
      <c r="A36" s="70"/>
      <c r="B36" s="72"/>
      <c r="C36" s="62"/>
      <c r="D36" s="62"/>
      <c r="E36" s="62" t="s">
        <v>27</v>
      </c>
      <c r="F36" s="65" t="s">
        <v>28</v>
      </c>
      <c r="G36" s="62" t="s">
        <v>29</v>
      </c>
      <c r="H36" s="62" t="s">
        <v>30</v>
      </c>
      <c r="I36" s="63" t="s">
        <v>14</v>
      </c>
      <c r="J36" s="63"/>
      <c r="K36" s="62" t="s">
        <v>29</v>
      </c>
      <c r="L36" s="62" t="s">
        <v>30</v>
      </c>
      <c r="M36" s="63" t="s">
        <v>14</v>
      </c>
      <c r="N36" s="63"/>
      <c r="O36" s="62" t="s">
        <v>29</v>
      </c>
      <c r="P36" s="62" t="s">
        <v>30</v>
      </c>
      <c r="Q36" s="63" t="s">
        <v>14</v>
      </c>
      <c r="R36" s="63"/>
      <c r="S36" s="62" t="s">
        <v>29</v>
      </c>
      <c r="T36" s="62" t="s">
        <v>30</v>
      </c>
      <c r="U36" s="63" t="s">
        <v>14</v>
      </c>
      <c r="V36" s="63"/>
      <c r="W36" s="62" t="s">
        <v>29</v>
      </c>
      <c r="X36" s="62" t="s">
        <v>30</v>
      </c>
      <c r="Y36" s="63" t="s">
        <v>14</v>
      </c>
      <c r="Z36" s="63"/>
      <c r="AA36" s="62" t="s">
        <v>29</v>
      </c>
      <c r="AB36" s="62" t="s">
        <v>30</v>
      </c>
      <c r="AC36" s="63" t="s">
        <v>14</v>
      </c>
      <c r="AD36" s="63"/>
      <c r="AE36" s="62" t="s">
        <v>29</v>
      </c>
      <c r="AF36" s="62" t="s">
        <v>30</v>
      </c>
      <c r="AG36" s="63" t="s">
        <v>14</v>
      </c>
      <c r="AH36" s="63"/>
      <c r="AI36" s="62" t="s">
        <v>29</v>
      </c>
      <c r="AJ36" s="62" t="s">
        <v>30</v>
      </c>
      <c r="AK36" s="63" t="s">
        <v>14</v>
      </c>
      <c r="AL36" s="63"/>
      <c r="AM36" s="62" t="s">
        <v>29</v>
      </c>
      <c r="AN36" s="62" t="s">
        <v>30</v>
      </c>
      <c r="AO36" s="63" t="s">
        <v>14</v>
      </c>
      <c r="AP36" s="63"/>
      <c r="AQ36" s="62" t="s">
        <v>29</v>
      </c>
      <c r="AR36" s="62" t="s">
        <v>30</v>
      </c>
      <c r="AS36" s="63" t="s">
        <v>14</v>
      </c>
      <c r="AT36" s="63"/>
      <c r="AU36" s="62" t="s">
        <v>29</v>
      </c>
      <c r="AV36" s="62" t="s">
        <v>30</v>
      </c>
      <c r="AW36" s="63" t="s">
        <v>14</v>
      </c>
      <c r="AX36" s="63"/>
      <c r="AY36" s="62" t="s">
        <v>29</v>
      </c>
      <c r="AZ36" s="62" t="s">
        <v>30</v>
      </c>
      <c r="BA36" s="63" t="s">
        <v>14</v>
      </c>
      <c r="BB36" s="63"/>
      <c r="BC36" s="62" t="s">
        <v>29</v>
      </c>
      <c r="BD36" s="62" t="s">
        <v>30</v>
      </c>
      <c r="BE36" s="63" t="s">
        <v>14</v>
      </c>
      <c r="BF36" s="63"/>
      <c r="BG36" s="62" t="s">
        <v>29</v>
      </c>
      <c r="BH36" s="62" t="s">
        <v>30</v>
      </c>
      <c r="BI36" s="63" t="s">
        <v>14</v>
      </c>
      <c r="BJ36" s="63"/>
      <c r="BK36" s="62" t="s">
        <v>29</v>
      </c>
      <c r="BL36" s="62" t="s">
        <v>30</v>
      </c>
      <c r="BM36" s="63" t="s">
        <v>14</v>
      </c>
      <c r="BN36" s="63"/>
      <c r="BO36" s="62" t="s">
        <v>29</v>
      </c>
      <c r="BP36" s="62" t="s">
        <v>30</v>
      </c>
      <c r="BQ36" s="63" t="s">
        <v>14</v>
      </c>
      <c r="BR36" s="63"/>
      <c r="BS36" s="62" t="s">
        <v>29</v>
      </c>
      <c r="BT36" s="62" t="s">
        <v>30</v>
      </c>
      <c r="BU36" s="63" t="s">
        <v>14</v>
      </c>
      <c r="BV36" s="63"/>
      <c r="BW36" s="62" t="s">
        <v>29</v>
      </c>
      <c r="BX36" s="66" t="s">
        <v>30</v>
      </c>
      <c r="BY36" s="63" t="s">
        <v>14</v>
      </c>
      <c r="BZ36" s="63"/>
    </row>
    <row r="37" spans="1:78" ht="35.25" customHeight="1" thickBot="1" x14ac:dyDescent="0.3">
      <c r="A37" s="71"/>
      <c r="B37" s="73"/>
      <c r="C37" s="62"/>
      <c r="D37" s="62"/>
      <c r="E37" s="62"/>
      <c r="F37" s="65"/>
      <c r="G37" s="62"/>
      <c r="H37" s="62"/>
      <c r="I37" s="4" t="s">
        <v>27</v>
      </c>
      <c r="J37" s="4" t="s">
        <v>28</v>
      </c>
      <c r="K37" s="62"/>
      <c r="L37" s="62"/>
      <c r="M37" s="4" t="s">
        <v>27</v>
      </c>
      <c r="N37" s="4" t="s">
        <v>28</v>
      </c>
      <c r="O37" s="62"/>
      <c r="P37" s="62"/>
      <c r="Q37" s="4" t="s">
        <v>27</v>
      </c>
      <c r="R37" s="4" t="s">
        <v>28</v>
      </c>
      <c r="S37" s="62"/>
      <c r="T37" s="62"/>
      <c r="U37" s="4" t="s">
        <v>27</v>
      </c>
      <c r="V37" s="4" t="s">
        <v>28</v>
      </c>
      <c r="W37" s="62"/>
      <c r="X37" s="62"/>
      <c r="Y37" s="4" t="s">
        <v>27</v>
      </c>
      <c r="Z37" s="4" t="s">
        <v>28</v>
      </c>
      <c r="AA37" s="62"/>
      <c r="AB37" s="62"/>
      <c r="AC37" s="4" t="s">
        <v>27</v>
      </c>
      <c r="AD37" s="4" t="s">
        <v>28</v>
      </c>
      <c r="AE37" s="62"/>
      <c r="AF37" s="62"/>
      <c r="AG37" s="4" t="s">
        <v>27</v>
      </c>
      <c r="AH37" s="4" t="s">
        <v>28</v>
      </c>
      <c r="AI37" s="62"/>
      <c r="AJ37" s="62"/>
      <c r="AK37" s="4" t="s">
        <v>27</v>
      </c>
      <c r="AL37" s="4" t="s">
        <v>28</v>
      </c>
      <c r="AM37" s="62"/>
      <c r="AN37" s="62"/>
      <c r="AO37" s="4" t="s">
        <v>27</v>
      </c>
      <c r="AP37" s="4" t="s">
        <v>28</v>
      </c>
      <c r="AQ37" s="62"/>
      <c r="AR37" s="62"/>
      <c r="AS37" s="4" t="s">
        <v>27</v>
      </c>
      <c r="AT37" s="4" t="s">
        <v>28</v>
      </c>
      <c r="AU37" s="62"/>
      <c r="AV37" s="62"/>
      <c r="AW37" s="4" t="s">
        <v>27</v>
      </c>
      <c r="AX37" s="4" t="s">
        <v>28</v>
      </c>
      <c r="AY37" s="62"/>
      <c r="AZ37" s="62"/>
      <c r="BA37" s="4" t="s">
        <v>27</v>
      </c>
      <c r="BB37" s="4" t="s">
        <v>28</v>
      </c>
      <c r="BC37" s="62"/>
      <c r="BD37" s="62"/>
      <c r="BE37" s="4" t="s">
        <v>27</v>
      </c>
      <c r="BF37" s="4" t="s">
        <v>28</v>
      </c>
      <c r="BG37" s="62"/>
      <c r="BH37" s="62"/>
      <c r="BI37" s="4" t="s">
        <v>27</v>
      </c>
      <c r="BJ37" s="4" t="s">
        <v>28</v>
      </c>
      <c r="BK37" s="62"/>
      <c r="BL37" s="62"/>
      <c r="BM37" s="4" t="s">
        <v>27</v>
      </c>
      <c r="BN37" s="4" t="s">
        <v>28</v>
      </c>
      <c r="BO37" s="62"/>
      <c r="BP37" s="62"/>
      <c r="BQ37" s="4" t="s">
        <v>27</v>
      </c>
      <c r="BR37" s="4" t="s">
        <v>28</v>
      </c>
      <c r="BS37" s="62"/>
      <c r="BT37" s="62"/>
      <c r="BU37" s="4" t="s">
        <v>27</v>
      </c>
      <c r="BV37" s="4" t="s">
        <v>28</v>
      </c>
      <c r="BW37" s="62"/>
      <c r="BX37" s="66"/>
      <c r="BY37" s="4" t="s">
        <v>27</v>
      </c>
      <c r="BZ37" s="4" t="s">
        <v>28</v>
      </c>
    </row>
    <row r="38" spans="1:78" ht="15.75" customHeight="1" thickBot="1" x14ac:dyDescent="0.3">
      <c r="A38" s="5">
        <v>1</v>
      </c>
      <c r="B38" s="5">
        <v>2</v>
      </c>
      <c r="C38" s="5">
        <v>3</v>
      </c>
      <c r="D38" s="5">
        <v>4</v>
      </c>
      <c r="E38" s="5">
        <v>5</v>
      </c>
      <c r="F38" s="5">
        <v>6</v>
      </c>
      <c r="G38" s="5">
        <v>7</v>
      </c>
      <c r="H38" s="5">
        <v>8</v>
      </c>
      <c r="I38" s="5">
        <v>9</v>
      </c>
      <c r="J38" s="5">
        <v>10</v>
      </c>
      <c r="K38" s="5">
        <v>11</v>
      </c>
      <c r="L38" s="5">
        <v>12</v>
      </c>
      <c r="M38" s="5">
        <v>13</v>
      </c>
      <c r="N38" s="5">
        <v>14</v>
      </c>
      <c r="O38" s="5">
        <v>15</v>
      </c>
      <c r="P38" s="5">
        <v>16</v>
      </c>
      <c r="Q38" s="5">
        <v>17</v>
      </c>
      <c r="R38" s="5">
        <v>18</v>
      </c>
      <c r="S38" s="5">
        <v>19</v>
      </c>
      <c r="T38" s="5">
        <v>20</v>
      </c>
      <c r="U38" s="5">
        <v>21</v>
      </c>
      <c r="V38" s="5">
        <v>22</v>
      </c>
      <c r="W38" s="5">
        <v>23</v>
      </c>
      <c r="X38" s="5">
        <v>24</v>
      </c>
      <c r="Y38" s="5">
        <v>25</v>
      </c>
      <c r="Z38" s="5">
        <v>26</v>
      </c>
      <c r="AA38" s="5">
        <v>27</v>
      </c>
      <c r="AB38" s="5">
        <v>28</v>
      </c>
      <c r="AC38" s="5">
        <v>29</v>
      </c>
      <c r="AD38" s="5">
        <v>30</v>
      </c>
      <c r="AE38" s="5">
        <v>31</v>
      </c>
      <c r="AF38" s="5">
        <v>32</v>
      </c>
      <c r="AG38" s="5">
        <v>33</v>
      </c>
      <c r="AH38" s="5">
        <v>34</v>
      </c>
      <c r="AI38" s="5">
        <v>35</v>
      </c>
      <c r="AJ38" s="5">
        <v>36</v>
      </c>
      <c r="AK38" s="5">
        <v>37</v>
      </c>
      <c r="AL38" s="5">
        <v>38</v>
      </c>
      <c r="AM38" s="5">
        <v>39</v>
      </c>
      <c r="AN38" s="5">
        <v>40</v>
      </c>
      <c r="AO38" s="5">
        <v>41</v>
      </c>
      <c r="AP38" s="5">
        <v>42</v>
      </c>
      <c r="AQ38" s="5">
        <v>43</v>
      </c>
      <c r="AR38" s="5">
        <v>44</v>
      </c>
      <c r="AS38" s="5">
        <v>45</v>
      </c>
      <c r="AT38" s="5">
        <v>46</v>
      </c>
      <c r="AU38" s="5">
        <v>47</v>
      </c>
      <c r="AV38" s="5">
        <v>48</v>
      </c>
      <c r="AW38" s="5">
        <v>49</v>
      </c>
      <c r="AX38" s="5">
        <v>50</v>
      </c>
      <c r="AY38" s="5">
        <v>51</v>
      </c>
      <c r="AZ38" s="5">
        <v>52</v>
      </c>
      <c r="BA38" s="5">
        <v>53</v>
      </c>
      <c r="BB38" s="5">
        <v>54</v>
      </c>
      <c r="BC38" s="5">
        <v>55</v>
      </c>
      <c r="BD38" s="5">
        <v>56</v>
      </c>
      <c r="BE38" s="5">
        <v>57</v>
      </c>
      <c r="BF38" s="5">
        <v>58</v>
      </c>
      <c r="BG38" s="5">
        <v>59</v>
      </c>
      <c r="BH38" s="5">
        <v>60</v>
      </c>
      <c r="BI38" s="5">
        <v>61</v>
      </c>
      <c r="BJ38" s="5">
        <v>62</v>
      </c>
      <c r="BK38" s="5">
        <v>63</v>
      </c>
      <c r="BL38" s="5">
        <v>64</v>
      </c>
      <c r="BM38" s="5">
        <v>65</v>
      </c>
      <c r="BN38" s="5">
        <v>66</v>
      </c>
      <c r="BO38" s="5">
        <v>67</v>
      </c>
      <c r="BP38" s="5">
        <v>68</v>
      </c>
      <c r="BQ38" s="5">
        <v>69</v>
      </c>
      <c r="BR38" s="5">
        <v>70</v>
      </c>
      <c r="BS38" s="5">
        <v>71</v>
      </c>
      <c r="BT38" s="5">
        <v>72</v>
      </c>
      <c r="BU38" s="5">
        <v>73</v>
      </c>
      <c r="BV38" s="5">
        <v>74</v>
      </c>
      <c r="BW38" s="5">
        <v>75</v>
      </c>
      <c r="BX38" s="5">
        <v>76</v>
      </c>
      <c r="BY38" s="5">
        <v>77</v>
      </c>
      <c r="BZ38" s="5">
        <v>78</v>
      </c>
    </row>
    <row r="39" spans="1:78" ht="18" x14ac:dyDescent="0.25">
      <c r="A39" s="28">
        <v>1</v>
      </c>
      <c r="B39" s="33" t="s">
        <v>51</v>
      </c>
      <c r="C39" s="34">
        <f>G39+K39+O39+S39+W39+AA39+AE39+AI39+AM39+AQ39+AU39+AY39+BC39+BG39+BK39+BO39+BS39+BW39</f>
        <v>114</v>
      </c>
      <c r="D39" s="34">
        <f>H39+L39+P39+T39+X39+AB39+AF39+AJ39+AN39+AR39+AV39+AZ39+BD39+BH39+BL39+BP39+BT39+BX39</f>
        <v>340387</v>
      </c>
      <c r="E39" s="34">
        <f>I39+M39+Q39+U39+Y39+AC39+AG39+AK39+AO39+AS39+AW39+BA39+BE39+BI39+BM39+BQ39+BU39+BY39</f>
        <v>114</v>
      </c>
      <c r="F39" s="34">
        <f>J39+N39+R39+V39+Z39+AD39+AH39+AL39+AP39+AT39+AX39+BB39+BF39+BJ39+BN39+BR39+BV39+BZ39</f>
        <v>340387</v>
      </c>
      <c r="G39" s="9">
        <v>90</v>
      </c>
      <c r="H39" s="9">
        <v>278691</v>
      </c>
      <c r="I39" s="9">
        <v>90</v>
      </c>
      <c r="J39" s="9">
        <v>278691</v>
      </c>
      <c r="K39" s="9">
        <v>2</v>
      </c>
      <c r="L39" s="9">
        <v>8430</v>
      </c>
      <c r="M39" s="9">
        <v>2</v>
      </c>
      <c r="N39" s="9">
        <v>8430</v>
      </c>
      <c r="O39" s="35">
        <v>17</v>
      </c>
      <c r="P39" s="9">
        <v>37061</v>
      </c>
      <c r="Q39" s="9">
        <v>17</v>
      </c>
      <c r="R39" s="9">
        <v>37061</v>
      </c>
      <c r="S39" s="35"/>
      <c r="T39" s="9"/>
      <c r="U39" s="9"/>
      <c r="V39" s="9"/>
      <c r="W39" s="35"/>
      <c r="X39" s="9"/>
      <c r="Y39" s="9"/>
      <c r="Z39" s="9"/>
      <c r="AA39" s="35"/>
      <c r="AB39" s="9"/>
      <c r="AC39" s="9"/>
      <c r="AD39" s="9"/>
      <c r="AE39" s="35">
        <v>2</v>
      </c>
      <c r="AF39" s="9">
        <v>6700</v>
      </c>
      <c r="AG39" s="9">
        <v>2</v>
      </c>
      <c r="AH39" s="9">
        <v>6700</v>
      </c>
      <c r="AI39" s="35">
        <v>1</v>
      </c>
      <c r="AJ39" s="9">
        <v>5500</v>
      </c>
      <c r="AK39" s="9">
        <v>1</v>
      </c>
      <c r="AL39" s="9">
        <v>5500</v>
      </c>
      <c r="AM39" s="35"/>
      <c r="AN39" s="9"/>
      <c r="AO39" s="9"/>
      <c r="AP39" s="9"/>
      <c r="AQ39" s="35"/>
      <c r="AR39" s="9"/>
      <c r="AS39" s="9"/>
      <c r="AT39" s="9"/>
      <c r="AU39" s="35"/>
      <c r="AV39" s="9"/>
      <c r="AW39" s="9"/>
      <c r="AX39" s="9"/>
      <c r="AY39" s="35"/>
      <c r="AZ39" s="9"/>
      <c r="BA39" s="9"/>
      <c r="BB39" s="9"/>
      <c r="BC39" s="35"/>
      <c r="BD39" s="9"/>
      <c r="BE39" s="9"/>
      <c r="BF39" s="9"/>
      <c r="BG39" s="35"/>
      <c r="BH39" s="9"/>
      <c r="BI39" s="9"/>
      <c r="BJ39" s="9"/>
      <c r="BK39" s="35">
        <v>1</v>
      </c>
      <c r="BL39" s="9">
        <v>3000</v>
      </c>
      <c r="BM39" s="9">
        <v>1</v>
      </c>
      <c r="BN39" s="9">
        <v>3000</v>
      </c>
      <c r="BO39" s="35">
        <v>1</v>
      </c>
      <c r="BP39" s="9">
        <v>1005</v>
      </c>
      <c r="BQ39" s="9">
        <v>1</v>
      </c>
      <c r="BR39" s="9">
        <v>1005</v>
      </c>
      <c r="BS39" s="35"/>
      <c r="BT39" s="9"/>
      <c r="BU39" s="9"/>
      <c r="BV39" s="9"/>
      <c r="BW39" s="35"/>
      <c r="BX39" s="9"/>
      <c r="BY39" s="9"/>
      <c r="BZ39" s="9"/>
    </row>
    <row r="40" spans="1:78" ht="18" x14ac:dyDescent="0.25">
      <c r="A40" s="10">
        <v>2</v>
      </c>
      <c r="B40" s="36" t="s">
        <v>52</v>
      </c>
      <c r="C40" s="12">
        <f t="shared" ref="C40:F50" si="4">G40+K40+O40+S40+W40+AA40+AE40+AI40+AM40+AQ40+AU40+AY40+BC40+BG40+BK40+BO40+BS40+BW40</f>
        <v>78</v>
      </c>
      <c r="D40" s="12">
        <f t="shared" si="4"/>
        <v>156003.32</v>
      </c>
      <c r="E40" s="12">
        <f t="shared" si="4"/>
        <v>78</v>
      </c>
      <c r="F40" s="12">
        <f t="shared" si="4"/>
        <v>156003.32</v>
      </c>
      <c r="G40" s="13">
        <v>66</v>
      </c>
      <c r="H40" s="14">
        <v>125117.1</v>
      </c>
      <c r="I40" s="14">
        <v>66</v>
      </c>
      <c r="J40" s="14">
        <v>125117.1</v>
      </c>
      <c r="K40" s="14"/>
      <c r="L40" s="14"/>
      <c r="M40" s="14"/>
      <c r="N40" s="14"/>
      <c r="O40" s="14">
        <v>4</v>
      </c>
      <c r="P40" s="14">
        <v>6977.42</v>
      </c>
      <c r="Q40" s="14">
        <v>4</v>
      </c>
      <c r="R40" s="14">
        <v>6977.42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>
        <v>6</v>
      </c>
      <c r="AF40" s="14">
        <v>21308.799999999999</v>
      </c>
      <c r="AG40" s="14">
        <v>6</v>
      </c>
      <c r="AH40" s="14">
        <v>21308.799999999999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>
        <v>2</v>
      </c>
      <c r="BL40" s="14">
        <v>2600</v>
      </c>
      <c r="BM40" s="14">
        <v>2</v>
      </c>
      <c r="BN40" s="14">
        <v>2600</v>
      </c>
      <c r="BO40" s="14"/>
      <c r="BP40" s="15"/>
      <c r="BQ40" s="15"/>
      <c r="BR40" s="15"/>
      <c r="BS40" s="14"/>
      <c r="BT40" s="14"/>
      <c r="BU40" s="14"/>
      <c r="BV40" s="14"/>
      <c r="BW40" s="14"/>
      <c r="BX40" s="14"/>
      <c r="BY40" s="16"/>
      <c r="BZ40" s="16"/>
    </row>
    <row r="41" spans="1:78" ht="18" x14ac:dyDescent="0.25">
      <c r="A41" s="10">
        <v>3</v>
      </c>
      <c r="B41" s="36" t="s">
        <v>53</v>
      </c>
      <c r="C41" s="12">
        <f t="shared" si="4"/>
        <v>142</v>
      </c>
      <c r="D41" s="12">
        <f t="shared" si="4"/>
        <v>711831</v>
      </c>
      <c r="E41" s="12">
        <f t="shared" si="4"/>
        <v>103</v>
      </c>
      <c r="F41" s="12">
        <f t="shared" si="4"/>
        <v>220295</v>
      </c>
      <c r="G41" s="13">
        <v>60</v>
      </c>
      <c r="H41" s="14">
        <v>121777</v>
      </c>
      <c r="I41" s="14">
        <v>50</v>
      </c>
      <c r="J41" s="14">
        <v>111332</v>
      </c>
      <c r="K41" s="14">
        <v>41</v>
      </c>
      <c r="L41" s="14">
        <v>307018</v>
      </c>
      <c r="M41" s="14">
        <v>37</v>
      </c>
      <c r="N41" s="14">
        <v>98885</v>
      </c>
      <c r="O41" s="14">
        <v>17</v>
      </c>
      <c r="P41" s="14">
        <v>9112</v>
      </c>
      <c r="Q41" s="14">
        <v>11</v>
      </c>
      <c r="R41" s="14">
        <v>2478</v>
      </c>
      <c r="S41" s="14">
        <v>1</v>
      </c>
      <c r="T41" s="14">
        <v>1000</v>
      </c>
      <c r="U41" s="14">
        <v>1</v>
      </c>
      <c r="V41" s="14">
        <v>1000</v>
      </c>
      <c r="W41" s="14">
        <v>6</v>
      </c>
      <c r="X41" s="14">
        <v>121633</v>
      </c>
      <c r="Y41" s="14">
        <v>1</v>
      </c>
      <c r="Z41" s="14">
        <v>500</v>
      </c>
      <c r="AA41" s="14">
        <v>4</v>
      </c>
      <c r="AB41" s="14">
        <v>24150</v>
      </c>
      <c r="AC41" s="14">
        <v>0</v>
      </c>
      <c r="AD41" s="14">
        <v>0</v>
      </c>
      <c r="AE41" s="14">
        <v>8</v>
      </c>
      <c r="AF41" s="14">
        <v>36143</v>
      </c>
      <c r="AG41" s="14">
        <v>2</v>
      </c>
      <c r="AH41" s="14">
        <v>2100</v>
      </c>
      <c r="AI41" s="14">
        <v>3</v>
      </c>
      <c r="AJ41" s="14">
        <v>50998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2</v>
      </c>
      <c r="BD41" s="14">
        <v>40000</v>
      </c>
      <c r="BE41" s="14">
        <v>1</v>
      </c>
      <c r="BF41" s="14">
        <v>4000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5"/>
      <c r="BQ41" s="15"/>
      <c r="BR41" s="15"/>
      <c r="BS41" s="14"/>
      <c r="BT41" s="14"/>
      <c r="BU41" s="14"/>
      <c r="BV41" s="14"/>
      <c r="BW41" s="14"/>
      <c r="BX41" s="14"/>
      <c r="BY41" s="16"/>
      <c r="BZ41" s="16"/>
    </row>
    <row r="42" spans="1:78" ht="18" x14ac:dyDescent="0.25">
      <c r="A42" s="10">
        <v>4</v>
      </c>
      <c r="B42" s="36" t="s">
        <v>54</v>
      </c>
      <c r="C42" s="12">
        <f t="shared" si="4"/>
        <v>29</v>
      </c>
      <c r="D42" s="12">
        <f t="shared" si="4"/>
        <v>50214.619999999995</v>
      </c>
      <c r="E42" s="12">
        <f t="shared" si="4"/>
        <v>28</v>
      </c>
      <c r="F42" s="12">
        <f t="shared" si="4"/>
        <v>48885</v>
      </c>
      <c r="G42" s="13">
        <v>12</v>
      </c>
      <c r="H42" s="14">
        <v>18934.62</v>
      </c>
      <c r="I42" s="14">
        <v>12</v>
      </c>
      <c r="J42" s="14">
        <v>18935</v>
      </c>
      <c r="K42" s="14">
        <v>14</v>
      </c>
      <c r="L42" s="14">
        <v>27290</v>
      </c>
      <c r="M42" s="14">
        <v>13</v>
      </c>
      <c r="N42" s="14">
        <v>25960</v>
      </c>
      <c r="O42" s="14">
        <v>2</v>
      </c>
      <c r="P42" s="14">
        <v>1490</v>
      </c>
      <c r="Q42" s="14">
        <v>2</v>
      </c>
      <c r="R42" s="14">
        <v>1490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1</v>
      </c>
      <c r="AF42" s="19">
        <v>2500</v>
      </c>
      <c r="AG42" s="19">
        <v>1</v>
      </c>
      <c r="AH42" s="19">
        <v>2500</v>
      </c>
      <c r="AI42" s="14">
        <v>0</v>
      </c>
      <c r="AJ42" s="14">
        <v>0</v>
      </c>
      <c r="AK42" s="14">
        <v>0</v>
      </c>
      <c r="AL42" s="14">
        <v>0</v>
      </c>
      <c r="AM42" s="19">
        <v>0</v>
      </c>
      <c r="AN42" s="19">
        <v>0</v>
      </c>
      <c r="AO42" s="19">
        <v>0</v>
      </c>
      <c r="AP42" s="19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5">
        <v>0</v>
      </c>
      <c r="BQ42" s="15">
        <v>0</v>
      </c>
      <c r="BR42" s="15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6">
        <v>0</v>
      </c>
      <c r="BZ42" s="16">
        <v>0</v>
      </c>
    </row>
    <row r="43" spans="1:78" ht="18" x14ac:dyDescent="0.25">
      <c r="A43" s="10">
        <v>5</v>
      </c>
      <c r="B43" s="36" t="s">
        <v>55</v>
      </c>
      <c r="C43" s="12">
        <f t="shared" si="4"/>
        <v>127</v>
      </c>
      <c r="D43" s="12">
        <f t="shared" si="4"/>
        <v>197181.96</v>
      </c>
      <c r="E43" s="12">
        <f t="shared" si="4"/>
        <v>127</v>
      </c>
      <c r="F43" s="12">
        <f t="shared" si="4"/>
        <v>197181.96</v>
      </c>
      <c r="G43" s="13">
        <v>97</v>
      </c>
      <c r="H43" s="14">
        <v>152949.96</v>
      </c>
      <c r="I43" s="14">
        <v>97</v>
      </c>
      <c r="J43" s="14">
        <v>152949.96</v>
      </c>
      <c r="K43" s="14">
        <v>11</v>
      </c>
      <c r="L43" s="14">
        <v>19941</v>
      </c>
      <c r="M43" s="14">
        <v>11</v>
      </c>
      <c r="N43" s="14">
        <v>19941</v>
      </c>
      <c r="O43" s="14">
        <v>7</v>
      </c>
      <c r="P43" s="14">
        <v>7750</v>
      </c>
      <c r="Q43" s="14">
        <v>7</v>
      </c>
      <c r="R43" s="14">
        <v>7750</v>
      </c>
      <c r="S43" s="14">
        <v>0</v>
      </c>
      <c r="T43" s="14">
        <v>0</v>
      </c>
      <c r="U43" s="14">
        <v>0</v>
      </c>
      <c r="V43" s="14">
        <v>0</v>
      </c>
      <c r="W43" s="14">
        <v>2</v>
      </c>
      <c r="X43" s="14">
        <v>3000</v>
      </c>
      <c r="Y43" s="14">
        <v>2</v>
      </c>
      <c r="Z43" s="14">
        <v>3000</v>
      </c>
      <c r="AA43" s="14"/>
      <c r="AB43" s="14"/>
      <c r="AC43" s="14"/>
      <c r="AD43" s="14"/>
      <c r="AE43" s="14">
        <v>7</v>
      </c>
      <c r="AF43" s="14">
        <v>8541</v>
      </c>
      <c r="AG43" s="14">
        <v>7</v>
      </c>
      <c r="AH43" s="14">
        <v>8541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/>
      <c r="AS43" s="14"/>
      <c r="AT43" s="14"/>
      <c r="AU43" s="14">
        <v>2</v>
      </c>
      <c r="AV43" s="14">
        <v>2000</v>
      </c>
      <c r="AW43" s="14">
        <v>2</v>
      </c>
      <c r="AX43" s="14">
        <v>2000</v>
      </c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>
        <v>1</v>
      </c>
      <c r="BL43" s="14">
        <v>3000</v>
      </c>
      <c r="BM43" s="14">
        <v>1</v>
      </c>
      <c r="BN43" s="14">
        <v>3000</v>
      </c>
      <c r="BO43" s="14"/>
      <c r="BP43" s="15"/>
      <c r="BQ43" s="15"/>
      <c r="BR43" s="15"/>
      <c r="BS43" s="14"/>
      <c r="BT43" s="14"/>
      <c r="BU43" s="14"/>
      <c r="BV43" s="14"/>
      <c r="BW43" s="14"/>
      <c r="BX43" s="14"/>
      <c r="BY43" s="16"/>
      <c r="BZ43" s="16"/>
    </row>
    <row r="44" spans="1:78" ht="18" x14ac:dyDescent="0.25">
      <c r="A44" s="10">
        <v>6</v>
      </c>
      <c r="B44" s="36" t="s">
        <v>56</v>
      </c>
      <c r="C44" s="12">
        <f t="shared" si="4"/>
        <v>20</v>
      </c>
      <c r="D44" s="12">
        <f t="shared" si="4"/>
        <v>23203</v>
      </c>
      <c r="E44" s="12">
        <f t="shared" si="4"/>
        <v>20</v>
      </c>
      <c r="F44" s="12">
        <f t="shared" si="4"/>
        <v>23203</v>
      </c>
      <c r="G44" s="57">
        <v>7</v>
      </c>
      <c r="H44" s="57">
        <v>9102</v>
      </c>
      <c r="I44" s="57">
        <v>7</v>
      </c>
      <c r="J44" s="57">
        <v>9102</v>
      </c>
      <c r="K44" s="57">
        <v>13</v>
      </c>
      <c r="L44" s="58">
        <v>14101</v>
      </c>
      <c r="M44" s="58">
        <v>13</v>
      </c>
      <c r="N44" s="58">
        <v>14101</v>
      </c>
      <c r="O44" s="59">
        <v>0</v>
      </c>
      <c r="P44" s="58">
        <v>0</v>
      </c>
      <c r="Q44" s="58">
        <v>0</v>
      </c>
      <c r="R44" s="58">
        <v>0</v>
      </c>
      <c r="S44" s="59">
        <v>0</v>
      </c>
      <c r="T44" s="57">
        <v>0</v>
      </c>
      <c r="U44" s="57">
        <v>0</v>
      </c>
      <c r="V44" s="57">
        <v>0</v>
      </c>
      <c r="W44" s="59">
        <v>0</v>
      </c>
      <c r="X44" s="58">
        <v>0</v>
      </c>
      <c r="Y44" s="58">
        <v>0</v>
      </c>
      <c r="Z44" s="58">
        <v>0</v>
      </c>
      <c r="AA44" s="59">
        <v>0</v>
      </c>
      <c r="AB44" s="58">
        <v>0</v>
      </c>
      <c r="AC44" s="58">
        <v>0</v>
      </c>
      <c r="AD44" s="58">
        <v>0</v>
      </c>
      <c r="AE44" s="59">
        <v>0</v>
      </c>
      <c r="AF44" s="58">
        <v>0</v>
      </c>
      <c r="AG44" s="58">
        <v>0</v>
      </c>
      <c r="AH44" s="58">
        <v>0</v>
      </c>
      <c r="AI44" s="59">
        <v>0</v>
      </c>
      <c r="AJ44" s="57">
        <v>0</v>
      </c>
      <c r="AK44" s="57">
        <v>0</v>
      </c>
      <c r="AL44" s="57">
        <v>0</v>
      </c>
      <c r="AM44" s="59">
        <v>0</v>
      </c>
      <c r="AN44" s="58">
        <v>0</v>
      </c>
      <c r="AO44" s="58">
        <v>0</v>
      </c>
      <c r="AP44" s="58">
        <v>0</v>
      </c>
      <c r="AQ44" s="59">
        <v>0</v>
      </c>
      <c r="AR44" s="57">
        <v>0</v>
      </c>
      <c r="AS44" s="57">
        <v>0</v>
      </c>
      <c r="AT44" s="57">
        <v>0</v>
      </c>
      <c r="AU44" s="59">
        <v>0</v>
      </c>
      <c r="AV44" s="57">
        <v>0</v>
      </c>
      <c r="AW44" s="57">
        <v>0</v>
      </c>
      <c r="AX44" s="57">
        <v>0</v>
      </c>
      <c r="AY44" s="59">
        <v>0</v>
      </c>
      <c r="AZ44" s="57">
        <v>0</v>
      </c>
      <c r="BA44" s="57">
        <v>0</v>
      </c>
      <c r="BB44" s="57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5">
        <v>0</v>
      </c>
      <c r="BQ44" s="15">
        <v>0</v>
      </c>
      <c r="BR44" s="15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6">
        <v>0</v>
      </c>
      <c r="BZ44" s="16">
        <v>0</v>
      </c>
    </row>
    <row r="45" spans="1:78" ht="18" x14ac:dyDescent="0.25">
      <c r="A45" s="10">
        <v>7</v>
      </c>
      <c r="B45" s="36" t="s">
        <v>57</v>
      </c>
      <c r="C45" s="12">
        <f t="shared" si="4"/>
        <v>11</v>
      </c>
      <c r="D45" s="12">
        <f t="shared" si="4"/>
        <v>11305</v>
      </c>
      <c r="E45" s="12">
        <f t="shared" si="4"/>
        <v>11</v>
      </c>
      <c r="F45" s="12">
        <f t="shared" si="4"/>
        <v>11305</v>
      </c>
      <c r="G45" s="13">
        <v>7</v>
      </c>
      <c r="H45" s="14">
        <v>7905</v>
      </c>
      <c r="I45" s="14">
        <v>7</v>
      </c>
      <c r="J45" s="14">
        <v>7905</v>
      </c>
      <c r="K45" s="14">
        <v>4</v>
      </c>
      <c r="L45" s="14">
        <v>3400</v>
      </c>
      <c r="M45" s="14">
        <v>4</v>
      </c>
      <c r="N45" s="14">
        <v>3400</v>
      </c>
      <c r="O45" s="14"/>
      <c r="P45" s="14"/>
      <c r="Q45" s="14"/>
      <c r="R45" s="14"/>
      <c r="S45" s="14">
        <v>0</v>
      </c>
      <c r="T45" s="14">
        <v>0</v>
      </c>
      <c r="U45" s="14">
        <v>0</v>
      </c>
      <c r="V45" s="14">
        <v>0</v>
      </c>
      <c r="W45" s="14"/>
      <c r="X45" s="14"/>
      <c r="Y45" s="14"/>
      <c r="Z45" s="14"/>
      <c r="AA45" s="14"/>
      <c r="AB45" s="14"/>
      <c r="AC45" s="14"/>
      <c r="AD45" s="14"/>
      <c r="AE45" s="14">
        <v>0</v>
      </c>
      <c r="AF45" s="14">
        <v>0</v>
      </c>
      <c r="AG45" s="14">
        <v>0</v>
      </c>
      <c r="AH45" s="14">
        <v>0</v>
      </c>
      <c r="AI45" s="14"/>
      <c r="AJ45" s="14"/>
      <c r="AK45" s="14"/>
      <c r="AL45" s="14"/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5">
        <v>0</v>
      </c>
      <c r="BQ45" s="15">
        <v>0</v>
      </c>
      <c r="BR45" s="15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6">
        <v>0</v>
      </c>
      <c r="BZ45" s="16">
        <v>0</v>
      </c>
    </row>
    <row r="46" spans="1:78" ht="18" x14ac:dyDescent="0.25">
      <c r="A46" s="10">
        <v>8</v>
      </c>
      <c r="B46" s="37" t="s">
        <v>58</v>
      </c>
      <c r="C46" s="12">
        <f t="shared" si="4"/>
        <v>17</v>
      </c>
      <c r="D46" s="12">
        <f t="shared" si="4"/>
        <v>29110</v>
      </c>
      <c r="E46" s="12">
        <f t="shared" si="4"/>
        <v>16</v>
      </c>
      <c r="F46" s="12">
        <f t="shared" si="4"/>
        <v>28110</v>
      </c>
      <c r="G46" s="21">
        <v>15</v>
      </c>
      <c r="H46" s="21">
        <v>26210</v>
      </c>
      <c r="I46" s="21">
        <v>15</v>
      </c>
      <c r="J46" s="21">
        <v>26210</v>
      </c>
      <c r="K46" s="21">
        <v>0</v>
      </c>
      <c r="L46" s="22">
        <v>0</v>
      </c>
      <c r="M46" s="22">
        <v>0</v>
      </c>
      <c r="N46" s="22">
        <v>0</v>
      </c>
      <c r="O46" s="23">
        <v>1</v>
      </c>
      <c r="P46" s="22">
        <v>1900</v>
      </c>
      <c r="Q46" s="22">
        <v>1</v>
      </c>
      <c r="R46" s="22">
        <v>1900</v>
      </c>
      <c r="S46" s="23">
        <v>0</v>
      </c>
      <c r="T46" s="21">
        <v>0</v>
      </c>
      <c r="U46" s="21"/>
      <c r="V46" s="21"/>
      <c r="W46" s="23"/>
      <c r="X46" s="22"/>
      <c r="Y46" s="22"/>
      <c r="Z46" s="22"/>
      <c r="AA46" s="23"/>
      <c r="AB46" s="22"/>
      <c r="AC46" s="22"/>
      <c r="AD46" s="22"/>
      <c r="AE46" s="14">
        <v>0</v>
      </c>
      <c r="AF46" s="14">
        <v>0</v>
      </c>
      <c r="AG46" s="14">
        <v>0</v>
      </c>
      <c r="AH46" s="14">
        <v>0</v>
      </c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>
        <v>1</v>
      </c>
      <c r="BL46" s="14">
        <v>1000</v>
      </c>
      <c r="BM46" s="14">
        <v>0</v>
      </c>
      <c r="BN46" s="14">
        <v>0</v>
      </c>
      <c r="BO46" s="14"/>
      <c r="BP46" s="15"/>
      <c r="BQ46" s="15"/>
      <c r="BR46" s="15"/>
      <c r="BS46" s="14"/>
      <c r="BT46" s="14"/>
      <c r="BU46" s="14"/>
      <c r="BV46" s="14"/>
      <c r="BW46" s="23"/>
      <c r="BX46" s="21"/>
      <c r="BY46" s="16"/>
      <c r="BZ46" s="16"/>
    </row>
    <row r="47" spans="1:78" ht="18" x14ac:dyDescent="0.25">
      <c r="A47" s="10">
        <v>9</v>
      </c>
      <c r="B47" s="36" t="s">
        <v>59</v>
      </c>
      <c r="C47" s="12">
        <f t="shared" si="4"/>
        <v>108</v>
      </c>
      <c r="D47" s="12">
        <f t="shared" si="4"/>
        <v>178046</v>
      </c>
      <c r="E47" s="12">
        <f t="shared" si="4"/>
        <v>108</v>
      </c>
      <c r="F47" s="12">
        <f t="shared" si="4"/>
        <v>178046</v>
      </c>
      <c r="G47" s="21">
        <v>86</v>
      </c>
      <c r="H47" s="21">
        <v>133314</v>
      </c>
      <c r="I47" s="21">
        <v>86</v>
      </c>
      <c r="J47" s="21">
        <v>133314</v>
      </c>
      <c r="K47" s="21">
        <v>2</v>
      </c>
      <c r="L47" s="22">
        <v>3750</v>
      </c>
      <c r="M47" s="22">
        <v>2</v>
      </c>
      <c r="N47" s="22">
        <v>3750</v>
      </c>
      <c r="O47" s="23">
        <v>7</v>
      </c>
      <c r="P47" s="22">
        <v>12600</v>
      </c>
      <c r="Q47" s="22">
        <v>7</v>
      </c>
      <c r="R47" s="22">
        <v>12600</v>
      </c>
      <c r="S47" s="23"/>
      <c r="T47" s="21"/>
      <c r="U47" s="21"/>
      <c r="V47" s="21"/>
      <c r="W47" s="23"/>
      <c r="X47" s="22"/>
      <c r="Y47" s="22"/>
      <c r="Z47" s="22"/>
      <c r="AA47" s="23"/>
      <c r="AB47" s="22"/>
      <c r="AC47" s="22"/>
      <c r="AD47" s="22"/>
      <c r="AE47" s="14">
        <v>4</v>
      </c>
      <c r="AF47" s="14">
        <v>7540</v>
      </c>
      <c r="AG47" s="14">
        <v>4</v>
      </c>
      <c r="AH47" s="14">
        <v>7540</v>
      </c>
      <c r="AI47" s="14">
        <v>4</v>
      </c>
      <c r="AJ47" s="14">
        <v>6152</v>
      </c>
      <c r="AK47" s="14">
        <v>4</v>
      </c>
      <c r="AL47" s="14">
        <v>6152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>
        <v>2</v>
      </c>
      <c r="BL47" s="14">
        <v>6000</v>
      </c>
      <c r="BM47" s="14">
        <v>2</v>
      </c>
      <c r="BN47" s="14">
        <v>6000</v>
      </c>
      <c r="BO47" s="14">
        <v>3</v>
      </c>
      <c r="BP47" s="15">
        <v>8690</v>
      </c>
      <c r="BQ47" s="15">
        <v>3</v>
      </c>
      <c r="BR47" s="15">
        <v>8690</v>
      </c>
      <c r="BS47" s="14"/>
      <c r="BT47" s="14"/>
      <c r="BU47" s="14"/>
      <c r="BV47" s="14"/>
      <c r="BW47" s="23"/>
      <c r="BX47" s="21"/>
      <c r="BY47" s="16"/>
      <c r="BZ47" s="16"/>
    </row>
    <row r="48" spans="1:78" ht="18" x14ac:dyDescent="0.25">
      <c r="A48" s="10">
        <v>10</v>
      </c>
      <c r="B48" s="36" t="s">
        <v>60</v>
      </c>
      <c r="C48" s="12">
        <f t="shared" si="4"/>
        <v>20</v>
      </c>
      <c r="D48" s="12">
        <f t="shared" si="4"/>
        <v>24949.200000000001</v>
      </c>
      <c r="E48" s="12">
        <f t="shared" si="4"/>
        <v>20</v>
      </c>
      <c r="F48" s="12">
        <f t="shared" si="4"/>
        <v>24949.200000000001</v>
      </c>
      <c r="G48" s="21">
        <v>11</v>
      </c>
      <c r="H48" s="38">
        <v>10990</v>
      </c>
      <c r="I48" s="38">
        <v>11</v>
      </c>
      <c r="J48" s="38">
        <v>10990</v>
      </c>
      <c r="K48" s="21">
        <v>3</v>
      </c>
      <c r="L48" s="38">
        <v>2050</v>
      </c>
      <c r="M48" s="38">
        <v>3</v>
      </c>
      <c r="N48" s="38">
        <v>2050</v>
      </c>
      <c r="O48" s="21">
        <v>2</v>
      </c>
      <c r="P48" s="21">
        <v>1000</v>
      </c>
      <c r="Q48" s="21">
        <v>2</v>
      </c>
      <c r="R48" s="21">
        <v>1000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14">
        <v>2</v>
      </c>
      <c r="AF48" s="14">
        <v>4500</v>
      </c>
      <c r="AG48" s="14">
        <v>2</v>
      </c>
      <c r="AH48" s="14">
        <v>4500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2</v>
      </c>
      <c r="BL48" s="14">
        <v>6409.2</v>
      </c>
      <c r="BM48" s="14">
        <v>2</v>
      </c>
      <c r="BN48" s="14">
        <v>6409.2</v>
      </c>
      <c r="BO48" s="14">
        <v>0</v>
      </c>
      <c r="BP48" s="15">
        <v>0</v>
      </c>
      <c r="BQ48" s="15">
        <v>0</v>
      </c>
      <c r="BR48" s="15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6">
        <v>0</v>
      </c>
      <c r="BZ48" s="16">
        <v>0</v>
      </c>
    </row>
    <row r="49" spans="1:78" ht="18" x14ac:dyDescent="0.25">
      <c r="A49" s="10">
        <v>11</v>
      </c>
      <c r="B49" s="36" t="s">
        <v>61</v>
      </c>
      <c r="C49" s="12">
        <f t="shared" si="4"/>
        <v>100</v>
      </c>
      <c r="D49" s="12">
        <f t="shared" si="4"/>
        <v>289687.93</v>
      </c>
      <c r="E49" s="12">
        <f t="shared" si="4"/>
        <v>100</v>
      </c>
      <c r="F49" s="12">
        <f t="shared" si="4"/>
        <v>289687.93</v>
      </c>
      <c r="G49" s="13">
        <v>71</v>
      </c>
      <c r="H49" s="14">
        <v>118852.4</v>
      </c>
      <c r="I49" s="14">
        <v>71</v>
      </c>
      <c r="J49" s="14">
        <v>118852.4</v>
      </c>
      <c r="K49" s="14">
        <v>1</v>
      </c>
      <c r="L49" s="39">
        <v>920</v>
      </c>
      <c r="M49" s="39">
        <v>1</v>
      </c>
      <c r="N49" s="39">
        <v>920</v>
      </c>
      <c r="O49" s="14">
        <v>19</v>
      </c>
      <c r="P49" s="14">
        <v>27085.83</v>
      </c>
      <c r="Q49" s="14">
        <v>19</v>
      </c>
      <c r="R49" s="14">
        <v>27085.83</v>
      </c>
      <c r="S49" s="14">
        <v>0</v>
      </c>
      <c r="T49" s="14">
        <v>0</v>
      </c>
      <c r="U49" s="14">
        <v>0</v>
      </c>
      <c r="V49" s="14">
        <v>0</v>
      </c>
      <c r="W49" s="14">
        <v>2</v>
      </c>
      <c r="X49" s="14">
        <v>51794.7</v>
      </c>
      <c r="Y49" s="14">
        <v>2</v>
      </c>
      <c r="Z49" s="14">
        <v>51794.7</v>
      </c>
      <c r="AA49" s="14">
        <v>0</v>
      </c>
      <c r="AB49" s="14">
        <v>0</v>
      </c>
      <c r="AC49" s="14">
        <v>0</v>
      </c>
      <c r="AD49" s="14">
        <v>0</v>
      </c>
      <c r="AE49" s="14">
        <v>3</v>
      </c>
      <c r="AF49" s="14">
        <v>18105</v>
      </c>
      <c r="AG49" s="14">
        <v>3</v>
      </c>
      <c r="AH49" s="14">
        <v>18105</v>
      </c>
      <c r="AI49" s="19">
        <v>2</v>
      </c>
      <c r="AJ49" s="19">
        <v>69000</v>
      </c>
      <c r="AK49" s="19">
        <v>2</v>
      </c>
      <c r="AL49" s="19">
        <v>69000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1</v>
      </c>
      <c r="BD49" s="14">
        <v>3100</v>
      </c>
      <c r="BE49" s="14">
        <v>1</v>
      </c>
      <c r="BF49" s="14">
        <v>3100</v>
      </c>
      <c r="BG49" s="14">
        <v>0</v>
      </c>
      <c r="BH49" s="14">
        <v>0</v>
      </c>
      <c r="BI49" s="14">
        <v>0</v>
      </c>
      <c r="BJ49" s="14">
        <v>0</v>
      </c>
      <c r="BK49" s="14">
        <v>1</v>
      </c>
      <c r="BL49" s="14">
        <v>830</v>
      </c>
      <c r="BM49" s="14">
        <v>1</v>
      </c>
      <c r="BN49" s="14">
        <v>830</v>
      </c>
      <c r="BO49" s="14">
        <v>0</v>
      </c>
      <c r="BP49" s="15">
        <v>0</v>
      </c>
      <c r="BQ49" s="15">
        <v>0</v>
      </c>
      <c r="BR49" s="15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6">
        <v>0</v>
      </c>
      <c r="BZ49" s="16">
        <v>0</v>
      </c>
    </row>
    <row r="50" spans="1:78" ht="18" x14ac:dyDescent="0.25">
      <c r="A50" s="10">
        <v>12</v>
      </c>
      <c r="B50" s="37" t="s">
        <v>62</v>
      </c>
      <c r="C50" s="12">
        <f t="shared" si="4"/>
        <v>125</v>
      </c>
      <c r="D50" s="12">
        <f t="shared" si="4"/>
        <v>252329.96</v>
      </c>
      <c r="E50" s="12">
        <f t="shared" si="4"/>
        <v>125</v>
      </c>
      <c r="F50" s="12">
        <f t="shared" si="4"/>
        <v>252329.96</v>
      </c>
      <c r="G50" s="14">
        <v>103</v>
      </c>
      <c r="H50" s="14">
        <v>160503.96</v>
      </c>
      <c r="I50" s="14">
        <v>103</v>
      </c>
      <c r="J50" s="14">
        <v>160503.96</v>
      </c>
      <c r="K50" s="14">
        <v>2</v>
      </c>
      <c r="L50" s="39">
        <v>3300</v>
      </c>
      <c r="M50" s="39">
        <v>2</v>
      </c>
      <c r="N50" s="39">
        <v>3300</v>
      </c>
      <c r="O50" s="14">
        <v>8</v>
      </c>
      <c r="P50" s="14">
        <v>11201</v>
      </c>
      <c r="Q50" s="14">
        <v>8</v>
      </c>
      <c r="R50" s="14">
        <v>11201</v>
      </c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>
        <v>8</v>
      </c>
      <c r="AF50" s="14">
        <v>48425</v>
      </c>
      <c r="AG50" s="14">
        <v>8</v>
      </c>
      <c r="AH50" s="14">
        <v>48425</v>
      </c>
      <c r="AI50" s="14">
        <v>1</v>
      </c>
      <c r="AJ50" s="14">
        <v>10000</v>
      </c>
      <c r="AK50" s="14">
        <v>1</v>
      </c>
      <c r="AL50" s="14">
        <v>10000</v>
      </c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>
        <v>3</v>
      </c>
      <c r="BL50" s="14">
        <v>18900</v>
      </c>
      <c r="BM50" s="14">
        <v>3</v>
      </c>
      <c r="BN50" s="14">
        <v>18900</v>
      </c>
      <c r="BO50" s="14"/>
      <c r="BP50" s="15"/>
      <c r="BQ50" s="15"/>
      <c r="BR50" s="15"/>
      <c r="BS50" s="14"/>
      <c r="BT50" s="14"/>
      <c r="BU50" s="14"/>
      <c r="BV50" s="14"/>
      <c r="BW50" s="14"/>
      <c r="BX50" s="14"/>
      <c r="BY50" s="16"/>
      <c r="BZ50" s="16"/>
    </row>
    <row r="51" spans="1:78" ht="18" x14ac:dyDescent="0.25">
      <c r="A51" s="24"/>
      <c r="B51" s="25" t="s">
        <v>40</v>
      </c>
      <c r="C51" s="26">
        <f>C50+C49+C48+C47+C46+C45+C44+C43+C42+C41+C40+C39</f>
        <v>891</v>
      </c>
      <c r="D51" s="26">
        <f>D50+D49+D48+D47+D46+D45+D44+D43+D42+D41+D40+D39</f>
        <v>2264248.9900000002</v>
      </c>
      <c r="E51" s="26">
        <f>E50+E49+E48+E47+E46+E45+E44+E43+E42+E41+E40+E39</f>
        <v>850</v>
      </c>
      <c r="F51" s="26">
        <f>F50+F49+F48+F47+F46+F45+F44+F43+F42+F41+F40+F39</f>
        <v>1770383.3699999999</v>
      </c>
      <c r="G51" s="26">
        <f t="shared" ref="G51:BX51" si="5">G50+G49+G48+G47+G46+G45+G44+G43+G42+G41+G40+G39</f>
        <v>625</v>
      </c>
      <c r="H51" s="26">
        <f t="shared" si="5"/>
        <v>1164347.04</v>
      </c>
      <c r="I51" s="26">
        <f t="shared" si="5"/>
        <v>615</v>
      </c>
      <c r="J51" s="26">
        <f t="shared" si="5"/>
        <v>1153902.42</v>
      </c>
      <c r="K51" s="26">
        <f t="shared" si="5"/>
        <v>93</v>
      </c>
      <c r="L51" s="26">
        <f t="shared" si="5"/>
        <v>390200</v>
      </c>
      <c r="M51" s="26">
        <f t="shared" si="5"/>
        <v>88</v>
      </c>
      <c r="N51" s="26">
        <f t="shared" si="5"/>
        <v>180737</v>
      </c>
      <c r="O51" s="26">
        <f t="shared" si="5"/>
        <v>84</v>
      </c>
      <c r="P51" s="26">
        <f t="shared" si="5"/>
        <v>116177.25</v>
      </c>
      <c r="Q51" s="26">
        <f t="shared" si="5"/>
        <v>78</v>
      </c>
      <c r="R51" s="26">
        <f t="shared" si="5"/>
        <v>109543.25</v>
      </c>
      <c r="S51" s="26">
        <f t="shared" si="5"/>
        <v>1</v>
      </c>
      <c r="T51" s="26">
        <f t="shared" si="5"/>
        <v>1000</v>
      </c>
      <c r="U51" s="26">
        <f t="shared" si="5"/>
        <v>1</v>
      </c>
      <c r="V51" s="26">
        <f t="shared" si="5"/>
        <v>1000</v>
      </c>
      <c r="W51" s="26">
        <f t="shared" si="5"/>
        <v>10</v>
      </c>
      <c r="X51" s="26">
        <f t="shared" si="5"/>
        <v>176427.7</v>
      </c>
      <c r="Y51" s="26">
        <f t="shared" si="5"/>
        <v>5</v>
      </c>
      <c r="Z51" s="26">
        <f t="shared" si="5"/>
        <v>55294.7</v>
      </c>
      <c r="AA51" s="26">
        <f t="shared" si="5"/>
        <v>4</v>
      </c>
      <c r="AB51" s="26">
        <f t="shared" si="5"/>
        <v>24150</v>
      </c>
      <c r="AC51" s="26">
        <f t="shared" si="5"/>
        <v>0</v>
      </c>
      <c r="AD51" s="26">
        <f t="shared" si="5"/>
        <v>0</v>
      </c>
      <c r="AE51" s="26">
        <f t="shared" si="5"/>
        <v>41</v>
      </c>
      <c r="AF51" s="26">
        <f t="shared" si="5"/>
        <v>153762.79999999999</v>
      </c>
      <c r="AG51" s="26">
        <f t="shared" si="5"/>
        <v>35</v>
      </c>
      <c r="AH51" s="26">
        <f t="shared" si="5"/>
        <v>119719.8</v>
      </c>
      <c r="AI51" s="26">
        <f t="shared" si="5"/>
        <v>11</v>
      </c>
      <c r="AJ51" s="26">
        <f t="shared" si="5"/>
        <v>141650</v>
      </c>
      <c r="AK51" s="26">
        <f t="shared" si="5"/>
        <v>8</v>
      </c>
      <c r="AL51" s="26">
        <f t="shared" si="5"/>
        <v>90652</v>
      </c>
      <c r="AM51" s="26">
        <f t="shared" si="5"/>
        <v>0</v>
      </c>
      <c r="AN51" s="26">
        <f t="shared" si="5"/>
        <v>0</v>
      </c>
      <c r="AO51" s="26">
        <f t="shared" si="5"/>
        <v>0</v>
      </c>
      <c r="AP51" s="26">
        <f t="shared" si="5"/>
        <v>0</v>
      </c>
      <c r="AQ51" s="26">
        <f t="shared" si="5"/>
        <v>0</v>
      </c>
      <c r="AR51" s="26">
        <f t="shared" si="5"/>
        <v>0</v>
      </c>
      <c r="AS51" s="26">
        <f t="shared" si="5"/>
        <v>0</v>
      </c>
      <c r="AT51" s="26">
        <f t="shared" si="5"/>
        <v>0</v>
      </c>
      <c r="AU51" s="26">
        <f t="shared" si="5"/>
        <v>2</v>
      </c>
      <c r="AV51" s="26">
        <f t="shared" si="5"/>
        <v>2000</v>
      </c>
      <c r="AW51" s="26">
        <f t="shared" si="5"/>
        <v>2</v>
      </c>
      <c r="AX51" s="26">
        <f t="shared" si="5"/>
        <v>2000</v>
      </c>
      <c r="AY51" s="26">
        <f t="shared" si="5"/>
        <v>0</v>
      </c>
      <c r="AZ51" s="26">
        <f t="shared" si="5"/>
        <v>0</v>
      </c>
      <c r="BA51" s="26">
        <f t="shared" si="5"/>
        <v>0</v>
      </c>
      <c r="BB51" s="26">
        <f t="shared" si="5"/>
        <v>0</v>
      </c>
      <c r="BC51" s="26">
        <f t="shared" si="5"/>
        <v>3</v>
      </c>
      <c r="BD51" s="26">
        <f t="shared" si="5"/>
        <v>43100</v>
      </c>
      <c r="BE51" s="26">
        <f t="shared" si="5"/>
        <v>2</v>
      </c>
      <c r="BF51" s="26">
        <f t="shared" si="5"/>
        <v>7100</v>
      </c>
      <c r="BG51" s="26">
        <f t="shared" si="5"/>
        <v>0</v>
      </c>
      <c r="BH51" s="26">
        <f t="shared" si="5"/>
        <v>0</v>
      </c>
      <c r="BI51" s="26">
        <f t="shared" si="5"/>
        <v>0</v>
      </c>
      <c r="BJ51" s="26">
        <f t="shared" si="5"/>
        <v>0</v>
      </c>
      <c r="BK51" s="26">
        <f t="shared" si="5"/>
        <v>13</v>
      </c>
      <c r="BL51" s="26">
        <f t="shared" si="5"/>
        <v>41739.199999999997</v>
      </c>
      <c r="BM51" s="26">
        <f t="shared" si="5"/>
        <v>12</v>
      </c>
      <c r="BN51" s="26">
        <f t="shared" si="5"/>
        <v>40739.199999999997</v>
      </c>
      <c r="BO51" s="26">
        <f t="shared" si="5"/>
        <v>4</v>
      </c>
      <c r="BP51" s="26">
        <f t="shared" si="5"/>
        <v>9695</v>
      </c>
      <c r="BQ51" s="26">
        <f t="shared" si="5"/>
        <v>4</v>
      </c>
      <c r="BR51" s="26">
        <f t="shared" si="5"/>
        <v>9695</v>
      </c>
      <c r="BS51" s="26">
        <f t="shared" si="5"/>
        <v>0</v>
      </c>
      <c r="BT51" s="26">
        <f t="shared" si="5"/>
        <v>0</v>
      </c>
      <c r="BU51" s="26">
        <f t="shared" si="5"/>
        <v>0</v>
      </c>
      <c r="BV51" s="26">
        <f t="shared" si="5"/>
        <v>0</v>
      </c>
      <c r="BW51" s="26">
        <f t="shared" si="5"/>
        <v>0</v>
      </c>
      <c r="BX51" s="26">
        <f t="shared" si="5"/>
        <v>0</v>
      </c>
      <c r="BY51" s="26">
        <f>BY50+BY49+BY48+BY47+BY46+BY45+BY44+BY43+BY42+BY41+BY40+BY39</f>
        <v>0</v>
      </c>
      <c r="BZ51" s="26">
        <f>BZ50+BZ49+BZ48+BZ47+BZ46+BZ45+BZ44+BZ43+BZ42+BZ41+BZ40+BZ39</f>
        <v>0</v>
      </c>
    </row>
    <row r="52" spans="1:78" ht="18.75" thickBot="1" x14ac:dyDescent="0.3">
      <c r="C52" s="2" t="s">
        <v>63</v>
      </c>
    </row>
    <row r="53" spans="1:78" ht="25.5" customHeight="1" thickBot="1" x14ac:dyDescent="0.3">
      <c r="A53" s="69" t="s">
        <v>1</v>
      </c>
      <c r="B53" s="68" t="s">
        <v>2</v>
      </c>
      <c r="C53" s="68" t="s">
        <v>3</v>
      </c>
      <c r="D53" s="68"/>
      <c r="E53" s="68"/>
      <c r="F53" s="68"/>
      <c r="G53" s="74" t="s">
        <v>4</v>
      </c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68" t="s">
        <v>5</v>
      </c>
      <c r="X53" s="68"/>
      <c r="Y53" s="68"/>
      <c r="Z53" s="68"/>
      <c r="AA53" s="68"/>
      <c r="AB53" s="68"/>
      <c r="AC53" s="68"/>
      <c r="AD53" s="68"/>
      <c r="AE53" s="68" t="s">
        <v>6</v>
      </c>
      <c r="AF53" s="68"/>
      <c r="AG53" s="68"/>
      <c r="AH53" s="68"/>
      <c r="AI53" s="68"/>
      <c r="AJ53" s="68"/>
      <c r="AK53" s="68"/>
      <c r="AL53" s="68"/>
      <c r="AM53" s="75" t="s">
        <v>7</v>
      </c>
      <c r="AN53" s="75"/>
      <c r="AO53" s="75"/>
      <c r="AP53" s="75"/>
      <c r="AQ53" s="75"/>
      <c r="AR53" s="75"/>
      <c r="AS53" s="75"/>
      <c r="AT53" s="75"/>
      <c r="AU53" s="68" t="s">
        <v>8</v>
      </c>
      <c r="AV53" s="68"/>
      <c r="AW53" s="68"/>
      <c r="AX53" s="68"/>
      <c r="AY53" s="68"/>
      <c r="AZ53" s="68"/>
      <c r="BA53" s="68"/>
      <c r="BB53" s="68"/>
      <c r="BC53" s="68" t="s">
        <v>9</v>
      </c>
      <c r="BD53" s="68"/>
      <c r="BE53" s="68"/>
      <c r="BF53" s="68"/>
      <c r="BG53" s="68"/>
      <c r="BH53" s="68"/>
      <c r="BI53" s="68"/>
      <c r="BJ53" s="68"/>
      <c r="BK53" s="68" t="s">
        <v>10</v>
      </c>
      <c r="BL53" s="68"/>
      <c r="BM53" s="68"/>
      <c r="BN53" s="68"/>
      <c r="BO53" s="68"/>
      <c r="BP53" s="68"/>
      <c r="BQ53" s="68"/>
      <c r="BR53" s="68"/>
      <c r="BS53" s="68" t="s">
        <v>11</v>
      </c>
      <c r="BT53" s="68"/>
      <c r="BU53" s="68"/>
      <c r="BV53" s="68"/>
      <c r="BW53" s="68"/>
      <c r="BX53" s="68"/>
      <c r="BY53" s="68"/>
      <c r="BZ53" s="68"/>
    </row>
    <row r="54" spans="1:78" s="27" customFormat="1" ht="48" customHeight="1" thickBot="1" x14ac:dyDescent="0.3">
      <c r="A54" s="70"/>
      <c r="B54" s="72"/>
      <c r="C54" s="62" t="s">
        <v>12</v>
      </c>
      <c r="D54" s="62" t="s">
        <v>13</v>
      </c>
      <c r="E54" s="76" t="s">
        <v>14</v>
      </c>
      <c r="F54" s="76"/>
      <c r="G54" s="64" t="s">
        <v>15</v>
      </c>
      <c r="H54" s="64"/>
      <c r="I54" s="64"/>
      <c r="J54" s="64"/>
      <c r="K54" s="64" t="s">
        <v>16</v>
      </c>
      <c r="L54" s="64"/>
      <c r="M54" s="64"/>
      <c r="N54" s="64"/>
      <c r="O54" s="64" t="s">
        <v>17</v>
      </c>
      <c r="P54" s="64"/>
      <c r="Q54" s="64"/>
      <c r="R54" s="64"/>
      <c r="S54" s="64" t="s">
        <v>18</v>
      </c>
      <c r="T54" s="64"/>
      <c r="U54" s="64"/>
      <c r="V54" s="64"/>
      <c r="W54" s="64" t="s">
        <v>19</v>
      </c>
      <c r="X54" s="64"/>
      <c r="Y54" s="64"/>
      <c r="Z54" s="64"/>
      <c r="AA54" s="64" t="s">
        <v>20</v>
      </c>
      <c r="AB54" s="64"/>
      <c r="AC54" s="64"/>
      <c r="AD54" s="64"/>
      <c r="AE54" s="64" t="s">
        <v>21</v>
      </c>
      <c r="AF54" s="64"/>
      <c r="AG54" s="64"/>
      <c r="AH54" s="64"/>
      <c r="AI54" s="64" t="s">
        <v>20</v>
      </c>
      <c r="AJ54" s="64"/>
      <c r="AK54" s="64"/>
      <c r="AL54" s="64"/>
      <c r="AM54" s="64" t="s">
        <v>22</v>
      </c>
      <c r="AN54" s="64"/>
      <c r="AO54" s="64"/>
      <c r="AP54" s="64"/>
      <c r="AQ54" s="64" t="s">
        <v>20</v>
      </c>
      <c r="AR54" s="64"/>
      <c r="AS54" s="64"/>
      <c r="AT54" s="64"/>
      <c r="AU54" s="64" t="s">
        <v>23</v>
      </c>
      <c r="AV54" s="64"/>
      <c r="AW54" s="64"/>
      <c r="AX54" s="64"/>
      <c r="AY54" s="64" t="s">
        <v>20</v>
      </c>
      <c r="AZ54" s="64"/>
      <c r="BA54" s="64"/>
      <c r="BB54" s="64"/>
      <c r="BC54" s="64" t="s">
        <v>24</v>
      </c>
      <c r="BD54" s="64"/>
      <c r="BE54" s="64"/>
      <c r="BF54" s="64"/>
      <c r="BG54" s="64" t="s">
        <v>20</v>
      </c>
      <c r="BH54" s="64"/>
      <c r="BI54" s="64"/>
      <c r="BJ54" s="64"/>
      <c r="BK54" s="64" t="s">
        <v>25</v>
      </c>
      <c r="BL54" s="64"/>
      <c r="BM54" s="64"/>
      <c r="BN54" s="64"/>
      <c r="BO54" s="64" t="s">
        <v>20</v>
      </c>
      <c r="BP54" s="64"/>
      <c r="BQ54" s="64"/>
      <c r="BR54" s="64"/>
      <c r="BS54" s="64" t="s">
        <v>26</v>
      </c>
      <c r="BT54" s="64"/>
      <c r="BU54" s="64"/>
      <c r="BV54" s="64"/>
      <c r="BW54" s="64" t="s">
        <v>20</v>
      </c>
      <c r="BX54" s="64"/>
      <c r="BY54" s="64"/>
      <c r="BZ54" s="64"/>
    </row>
    <row r="55" spans="1:78" ht="78" customHeight="1" thickBot="1" x14ac:dyDescent="0.3">
      <c r="A55" s="70"/>
      <c r="B55" s="72"/>
      <c r="C55" s="62"/>
      <c r="D55" s="62"/>
      <c r="E55" s="62" t="s">
        <v>27</v>
      </c>
      <c r="F55" s="65" t="s">
        <v>28</v>
      </c>
      <c r="G55" s="62" t="s">
        <v>29</v>
      </c>
      <c r="H55" s="62" t="s">
        <v>30</v>
      </c>
      <c r="I55" s="63" t="s">
        <v>14</v>
      </c>
      <c r="J55" s="63"/>
      <c r="K55" s="62" t="s">
        <v>29</v>
      </c>
      <c r="L55" s="62" t="s">
        <v>30</v>
      </c>
      <c r="M55" s="63" t="s">
        <v>14</v>
      </c>
      <c r="N55" s="63"/>
      <c r="O55" s="62" t="s">
        <v>29</v>
      </c>
      <c r="P55" s="62" t="s">
        <v>30</v>
      </c>
      <c r="Q55" s="63" t="s">
        <v>14</v>
      </c>
      <c r="R55" s="63"/>
      <c r="S55" s="62" t="s">
        <v>29</v>
      </c>
      <c r="T55" s="62" t="s">
        <v>30</v>
      </c>
      <c r="U55" s="63" t="s">
        <v>14</v>
      </c>
      <c r="V55" s="63"/>
      <c r="W55" s="62" t="s">
        <v>29</v>
      </c>
      <c r="X55" s="62" t="s">
        <v>30</v>
      </c>
      <c r="Y55" s="63" t="s">
        <v>14</v>
      </c>
      <c r="Z55" s="63"/>
      <c r="AA55" s="62" t="s">
        <v>29</v>
      </c>
      <c r="AB55" s="62" t="s">
        <v>30</v>
      </c>
      <c r="AC55" s="63" t="s">
        <v>14</v>
      </c>
      <c r="AD55" s="63"/>
      <c r="AE55" s="62" t="s">
        <v>29</v>
      </c>
      <c r="AF55" s="62" t="s">
        <v>30</v>
      </c>
      <c r="AG55" s="63" t="s">
        <v>14</v>
      </c>
      <c r="AH55" s="63"/>
      <c r="AI55" s="62" t="s">
        <v>29</v>
      </c>
      <c r="AJ55" s="62" t="s">
        <v>30</v>
      </c>
      <c r="AK55" s="63" t="s">
        <v>14</v>
      </c>
      <c r="AL55" s="63"/>
      <c r="AM55" s="62" t="s">
        <v>29</v>
      </c>
      <c r="AN55" s="62" t="s">
        <v>30</v>
      </c>
      <c r="AO55" s="63" t="s">
        <v>14</v>
      </c>
      <c r="AP55" s="63"/>
      <c r="AQ55" s="62" t="s">
        <v>29</v>
      </c>
      <c r="AR55" s="62" t="s">
        <v>30</v>
      </c>
      <c r="AS55" s="63" t="s">
        <v>14</v>
      </c>
      <c r="AT55" s="63"/>
      <c r="AU55" s="62" t="s">
        <v>29</v>
      </c>
      <c r="AV55" s="62" t="s">
        <v>30</v>
      </c>
      <c r="AW55" s="63" t="s">
        <v>14</v>
      </c>
      <c r="AX55" s="63"/>
      <c r="AY55" s="62" t="s">
        <v>29</v>
      </c>
      <c r="AZ55" s="62" t="s">
        <v>30</v>
      </c>
      <c r="BA55" s="63" t="s">
        <v>14</v>
      </c>
      <c r="BB55" s="63"/>
      <c r="BC55" s="62" t="s">
        <v>29</v>
      </c>
      <c r="BD55" s="62" t="s">
        <v>30</v>
      </c>
      <c r="BE55" s="63" t="s">
        <v>14</v>
      </c>
      <c r="BF55" s="63"/>
      <c r="BG55" s="62" t="s">
        <v>29</v>
      </c>
      <c r="BH55" s="62" t="s">
        <v>30</v>
      </c>
      <c r="BI55" s="63" t="s">
        <v>14</v>
      </c>
      <c r="BJ55" s="63"/>
      <c r="BK55" s="62" t="s">
        <v>29</v>
      </c>
      <c r="BL55" s="62" t="s">
        <v>30</v>
      </c>
      <c r="BM55" s="63" t="s">
        <v>14</v>
      </c>
      <c r="BN55" s="63"/>
      <c r="BO55" s="62" t="s">
        <v>29</v>
      </c>
      <c r="BP55" s="62" t="s">
        <v>30</v>
      </c>
      <c r="BQ55" s="63" t="s">
        <v>14</v>
      </c>
      <c r="BR55" s="63"/>
      <c r="BS55" s="62" t="s">
        <v>29</v>
      </c>
      <c r="BT55" s="62" t="s">
        <v>30</v>
      </c>
      <c r="BU55" s="63" t="s">
        <v>14</v>
      </c>
      <c r="BV55" s="63"/>
      <c r="BW55" s="62" t="s">
        <v>29</v>
      </c>
      <c r="BX55" s="66" t="s">
        <v>30</v>
      </c>
      <c r="BY55" s="63" t="s">
        <v>14</v>
      </c>
      <c r="BZ55" s="63"/>
    </row>
    <row r="56" spans="1:78" ht="35.25" customHeight="1" thickBot="1" x14ac:dyDescent="0.3">
      <c r="A56" s="71"/>
      <c r="B56" s="73"/>
      <c r="C56" s="62"/>
      <c r="D56" s="62"/>
      <c r="E56" s="62"/>
      <c r="F56" s="65"/>
      <c r="G56" s="62"/>
      <c r="H56" s="62"/>
      <c r="I56" s="4" t="s">
        <v>27</v>
      </c>
      <c r="J56" s="4" t="s">
        <v>28</v>
      </c>
      <c r="K56" s="62"/>
      <c r="L56" s="62"/>
      <c r="M56" s="4" t="s">
        <v>27</v>
      </c>
      <c r="N56" s="4" t="s">
        <v>28</v>
      </c>
      <c r="O56" s="62"/>
      <c r="P56" s="62"/>
      <c r="Q56" s="4" t="s">
        <v>27</v>
      </c>
      <c r="R56" s="4" t="s">
        <v>28</v>
      </c>
      <c r="S56" s="62"/>
      <c r="T56" s="62"/>
      <c r="U56" s="4" t="s">
        <v>27</v>
      </c>
      <c r="V56" s="4" t="s">
        <v>28</v>
      </c>
      <c r="W56" s="62"/>
      <c r="X56" s="62"/>
      <c r="Y56" s="4" t="s">
        <v>27</v>
      </c>
      <c r="Z56" s="4" t="s">
        <v>28</v>
      </c>
      <c r="AA56" s="62"/>
      <c r="AB56" s="62"/>
      <c r="AC56" s="4" t="s">
        <v>27</v>
      </c>
      <c r="AD56" s="4" t="s">
        <v>28</v>
      </c>
      <c r="AE56" s="62"/>
      <c r="AF56" s="62"/>
      <c r="AG56" s="4" t="s">
        <v>27</v>
      </c>
      <c r="AH56" s="4" t="s">
        <v>28</v>
      </c>
      <c r="AI56" s="62"/>
      <c r="AJ56" s="62"/>
      <c r="AK56" s="4" t="s">
        <v>27</v>
      </c>
      <c r="AL56" s="4" t="s">
        <v>28</v>
      </c>
      <c r="AM56" s="62"/>
      <c r="AN56" s="62"/>
      <c r="AO56" s="4" t="s">
        <v>27</v>
      </c>
      <c r="AP56" s="4" t="s">
        <v>28</v>
      </c>
      <c r="AQ56" s="62"/>
      <c r="AR56" s="62"/>
      <c r="AS56" s="4" t="s">
        <v>27</v>
      </c>
      <c r="AT56" s="4" t="s">
        <v>28</v>
      </c>
      <c r="AU56" s="62"/>
      <c r="AV56" s="62"/>
      <c r="AW56" s="4" t="s">
        <v>27</v>
      </c>
      <c r="AX56" s="4" t="s">
        <v>28</v>
      </c>
      <c r="AY56" s="62"/>
      <c r="AZ56" s="62"/>
      <c r="BA56" s="4" t="s">
        <v>27</v>
      </c>
      <c r="BB56" s="4" t="s">
        <v>28</v>
      </c>
      <c r="BC56" s="62"/>
      <c r="BD56" s="62"/>
      <c r="BE56" s="4" t="s">
        <v>27</v>
      </c>
      <c r="BF56" s="4" t="s">
        <v>28</v>
      </c>
      <c r="BG56" s="62"/>
      <c r="BH56" s="62"/>
      <c r="BI56" s="4" t="s">
        <v>27</v>
      </c>
      <c r="BJ56" s="4" t="s">
        <v>28</v>
      </c>
      <c r="BK56" s="62"/>
      <c r="BL56" s="62"/>
      <c r="BM56" s="4" t="s">
        <v>27</v>
      </c>
      <c r="BN56" s="4" t="s">
        <v>28</v>
      </c>
      <c r="BO56" s="62"/>
      <c r="BP56" s="62"/>
      <c r="BQ56" s="4" t="s">
        <v>27</v>
      </c>
      <c r="BR56" s="4" t="s">
        <v>28</v>
      </c>
      <c r="BS56" s="62"/>
      <c r="BT56" s="62"/>
      <c r="BU56" s="4" t="s">
        <v>27</v>
      </c>
      <c r="BV56" s="4" t="s">
        <v>28</v>
      </c>
      <c r="BW56" s="62"/>
      <c r="BX56" s="66"/>
      <c r="BY56" s="4" t="s">
        <v>27</v>
      </c>
      <c r="BZ56" s="4" t="s">
        <v>28</v>
      </c>
    </row>
    <row r="57" spans="1:78" ht="15.75" customHeight="1" thickBot="1" x14ac:dyDescent="0.3">
      <c r="A57" s="40">
        <v>1</v>
      </c>
      <c r="B57" s="40">
        <v>2</v>
      </c>
      <c r="C57" s="40">
        <v>3</v>
      </c>
      <c r="D57" s="40">
        <v>4</v>
      </c>
      <c r="E57" s="40">
        <v>5</v>
      </c>
      <c r="F57" s="40">
        <v>6</v>
      </c>
      <c r="G57" s="40">
        <v>7</v>
      </c>
      <c r="H57" s="40">
        <v>8</v>
      </c>
      <c r="I57" s="40">
        <v>9</v>
      </c>
      <c r="J57" s="40">
        <v>10</v>
      </c>
      <c r="K57" s="40">
        <v>11</v>
      </c>
      <c r="L57" s="40">
        <v>12</v>
      </c>
      <c r="M57" s="40">
        <v>13</v>
      </c>
      <c r="N57" s="40">
        <v>14</v>
      </c>
      <c r="O57" s="40">
        <v>15</v>
      </c>
      <c r="P57" s="40">
        <v>16</v>
      </c>
      <c r="Q57" s="40">
        <v>17</v>
      </c>
      <c r="R57" s="40">
        <v>18</v>
      </c>
      <c r="S57" s="40">
        <v>19</v>
      </c>
      <c r="T57" s="40">
        <v>20</v>
      </c>
      <c r="U57" s="40">
        <v>21</v>
      </c>
      <c r="V57" s="40">
        <v>22</v>
      </c>
      <c r="W57" s="40">
        <v>23</v>
      </c>
      <c r="X57" s="40">
        <v>24</v>
      </c>
      <c r="Y57" s="40">
        <v>25</v>
      </c>
      <c r="Z57" s="40">
        <v>26</v>
      </c>
      <c r="AA57" s="40">
        <v>27</v>
      </c>
      <c r="AB57" s="40">
        <v>28</v>
      </c>
      <c r="AC57" s="40">
        <v>29</v>
      </c>
      <c r="AD57" s="40">
        <v>30</v>
      </c>
      <c r="AE57" s="40">
        <v>31</v>
      </c>
      <c r="AF57" s="40">
        <v>32</v>
      </c>
      <c r="AG57" s="40">
        <v>33</v>
      </c>
      <c r="AH57" s="40">
        <v>34</v>
      </c>
      <c r="AI57" s="40">
        <v>35</v>
      </c>
      <c r="AJ57" s="40">
        <v>36</v>
      </c>
      <c r="AK57" s="40">
        <v>37</v>
      </c>
      <c r="AL57" s="40">
        <v>38</v>
      </c>
      <c r="AM57" s="40">
        <v>39</v>
      </c>
      <c r="AN57" s="40">
        <v>40</v>
      </c>
      <c r="AO57" s="40">
        <v>41</v>
      </c>
      <c r="AP57" s="40">
        <v>42</v>
      </c>
      <c r="AQ57" s="40">
        <v>43</v>
      </c>
      <c r="AR57" s="40">
        <v>44</v>
      </c>
      <c r="AS57" s="40">
        <v>45</v>
      </c>
      <c r="AT57" s="40">
        <v>46</v>
      </c>
      <c r="AU57" s="40">
        <v>47</v>
      </c>
      <c r="AV57" s="40">
        <v>48</v>
      </c>
      <c r="AW57" s="40">
        <v>49</v>
      </c>
      <c r="AX57" s="40">
        <v>50</v>
      </c>
      <c r="AY57" s="40">
        <v>51</v>
      </c>
      <c r="AZ57" s="40">
        <v>52</v>
      </c>
      <c r="BA57" s="40">
        <v>53</v>
      </c>
      <c r="BB57" s="40">
        <v>54</v>
      </c>
      <c r="BC57" s="40">
        <v>55</v>
      </c>
      <c r="BD57" s="40">
        <v>56</v>
      </c>
      <c r="BE57" s="40">
        <v>57</v>
      </c>
      <c r="BF57" s="40">
        <v>58</v>
      </c>
      <c r="BG57" s="40">
        <v>59</v>
      </c>
      <c r="BH57" s="40">
        <v>60</v>
      </c>
      <c r="BI57" s="40">
        <v>61</v>
      </c>
      <c r="BJ57" s="40">
        <v>62</v>
      </c>
      <c r="BK57" s="40">
        <v>63</v>
      </c>
      <c r="BL57" s="40">
        <v>64</v>
      </c>
      <c r="BM57" s="40">
        <v>65</v>
      </c>
      <c r="BN57" s="40">
        <v>66</v>
      </c>
      <c r="BO57" s="40">
        <v>67</v>
      </c>
      <c r="BP57" s="40">
        <v>68</v>
      </c>
      <c r="BQ57" s="40">
        <v>69</v>
      </c>
      <c r="BR57" s="40">
        <v>70</v>
      </c>
      <c r="BS57" s="40">
        <v>71</v>
      </c>
      <c r="BT57" s="40">
        <v>72</v>
      </c>
      <c r="BU57" s="40">
        <v>73</v>
      </c>
      <c r="BV57" s="40">
        <v>74</v>
      </c>
      <c r="BW57" s="40">
        <v>75</v>
      </c>
      <c r="BX57" s="40">
        <v>76</v>
      </c>
      <c r="BY57" s="40">
        <v>77</v>
      </c>
      <c r="BZ57" s="40">
        <v>78</v>
      </c>
    </row>
    <row r="58" spans="1:78" ht="18" x14ac:dyDescent="0.25">
      <c r="A58" s="28">
        <v>1</v>
      </c>
      <c r="B58" s="41" t="s">
        <v>64</v>
      </c>
      <c r="C58" s="34">
        <f t="shared" ref="C58:F63" si="6">G58+K58+O58+S58+W58+AA58+AE58+AI58+AM58+AQ58+AU58+AY58+BC58+BG58+BK58+BO58+BS58+BW58</f>
        <v>94</v>
      </c>
      <c r="D58" s="34">
        <f t="shared" si="6"/>
        <v>303872</v>
      </c>
      <c r="E58" s="34">
        <f t="shared" si="6"/>
        <v>70</v>
      </c>
      <c r="F58" s="34">
        <f t="shared" si="6"/>
        <v>98820.9</v>
      </c>
      <c r="G58" s="9">
        <v>54</v>
      </c>
      <c r="H58" s="9">
        <v>171211.02</v>
      </c>
      <c r="I58" s="9">
        <v>48</v>
      </c>
      <c r="J58" s="9">
        <v>90388</v>
      </c>
      <c r="K58" s="9">
        <v>31</v>
      </c>
      <c r="L58" s="9">
        <v>92060.98</v>
      </c>
      <c r="M58" s="9">
        <v>20</v>
      </c>
      <c r="N58" s="9">
        <v>5732.9</v>
      </c>
      <c r="O58" s="35">
        <v>5</v>
      </c>
      <c r="P58" s="9">
        <v>5100</v>
      </c>
      <c r="Q58" s="9">
        <v>2</v>
      </c>
      <c r="R58" s="9">
        <v>2700</v>
      </c>
      <c r="S58" s="35">
        <v>1</v>
      </c>
      <c r="T58" s="9">
        <v>2000</v>
      </c>
      <c r="U58" s="9"/>
      <c r="V58" s="9"/>
      <c r="W58" s="35"/>
      <c r="X58" s="9"/>
      <c r="Y58" s="9"/>
      <c r="Z58" s="9"/>
      <c r="AA58" s="35"/>
      <c r="AB58" s="9"/>
      <c r="AC58" s="9"/>
      <c r="AD58" s="9"/>
      <c r="AE58" s="35">
        <v>3</v>
      </c>
      <c r="AF58" s="9">
        <v>33500</v>
      </c>
      <c r="AG58" s="9"/>
      <c r="AH58" s="9"/>
      <c r="AI58" s="35"/>
      <c r="AJ58" s="9"/>
      <c r="AK58" s="9"/>
      <c r="AL58" s="9"/>
      <c r="AM58" s="35"/>
      <c r="AN58" s="9"/>
      <c r="AO58" s="9"/>
      <c r="AP58" s="9"/>
      <c r="AQ58" s="35"/>
      <c r="AR58" s="9"/>
      <c r="AS58" s="9"/>
      <c r="AT58" s="9"/>
      <c r="AU58" s="35"/>
      <c r="AV58" s="9"/>
      <c r="AW58" s="9"/>
      <c r="AX58" s="9"/>
      <c r="AY58" s="35"/>
      <c r="AZ58" s="9"/>
      <c r="BA58" s="9"/>
      <c r="BB58" s="9"/>
      <c r="BC58" s="35"/>
      <c r="BD58" s="9"/>
      <c r="BE58" s="9"/>
      <c r="BF58" s="9"/>
      <c r="BG58" s="35"/>
      <c r="BH58" s="9"/>
      <c r="BI58" s="9"/>
      <c r="BJ58" s="9"/>
      <c r="BK58" s="35"/>
      <c r="BL58" s="9"/>
      <c r="BM58" s="9"/>
      <c r="BN58" s="9"/>
      <c r="BO58" s="35"/>
      <c r="BP58" s="9"/>
      <c r="BQ58" s="9"/>
      <c r="BR58" s="9"/>
      <c r="BS58" s="35"/>
      <c r="BT58" s="9"/>
      <c r="BU58" s="9"/>
      <c r="BV58" s="9"/>
      <c r="BW58" s="35"/>
      <c r="BX58" s="9"/>
      <c r="BY58" s="9"/>
      <c r="BZ58" s="9"/>
    </row>
    <row r="59" spans="1:78" ht="18" x14ac:dyDescent="0.25">
      <c r="A59" s="10">
        <v>2</v>
      </c>
      <c r="B59" s="32" t="s">
        <v>65</v>
      </c>
      <c r="C59" s="12">
        <f t="shared" si="6"/>
        <v>69</v>
      </c>
      <c r="D59" s="12">
        <f t="shared" si="6"/>
        <v>273476.63</v>
      </c>
      <c r="E59" s="12">
        <f t="shared" si="6"/>
        <v>69</v>
      </c>
      <c r="F59" s="12">
        <f t="shared" si="6"/>
        <v>273476.63</v>
      </c>
      <c r="G59" s="13">
        <v>46</v>
      </c>
      <c r="H59" s="14">
        <v>72664.63</v>
      </c>
      <c r="I59" s="14">
        <v>46</v>
      </c>
      <c r="J59" s="14">
        <v>72664.63</v>
      </c>
      <c r="K59" s="14">
        <v>2</v>
      </c>
      <c r="L59" s="14">
        <v>1750</v>
      </c>
      <c r="M59" s="14">
        <v>2</v>
      </c>
      <c r="N59" s="14">
        <v>1750</v>
      </c>
      <c r="O59" s="14">
        <v>10</v>
      </c>
      <c r="P59" s="14">
        <v>10860</v>
      </c>
      <c r="Q59" s="14">
        <v>10</v>
      </c>
      <c r="R59" s="14">
        <v>10860</v>
      </c>
      <c r="S59" s="14">
        <v>1</v>
      </c>
      <c r="T59" s="14">
        <v>3500</v>
      </c>
      <c r="U59" s="14">
        <v>1</v>
      </c>
      <c r="V59" s="14">
        <v>3500</v>
      </c>
      <c r="W59" s="14"/>
      <c r="X59" s="19"/>
      <c r="Y59" s="19"/>
      <c r="Z59" s="19"/>
      <c r="AA59" s="14"/>
      <c r="AB59" s="14"/>
      <c r="AC59" s="14"/>
      <c r="AD59" s="14"/>
      <c r="AE59" s="14"/>
      <c r="AF59" s="19"/>
      <c r="AG59" s="19"/>
      <c r="AH59" s="19"/>
      <c r="AI59" s="14"/>
      <c r="AJ59" s="14"/>
      <c r="AK59" s="14"/>
      <c r="AL59" s="14"/>
      <c r="AM59" s="14">
        <v>8</v>
      </c>
      <c r="AN59" s="14">
        <v>11800</v>
      </c>
      <c r="AO59" s="14">
        <v>8</v>
      </c>
      <c r="AP59" s="14">
        <v>11800</v>
      </c>
      <c r="AQ59" s="14">
        <v>2</v>
      </c>
      <c r="AR59" s="14">
        <v>172902</v>
      </c>
      <c r="AS59" s="14">
        <v>2</v>
      </c>
      <c r="AT59" s="14">
        <v>172902</v>
      </c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5"/>
      <c r="BQ59" s="15"/>
      <c r="BR59" s="15"/>
      <c r="BS59" s="14"/>
      <c r="BT59" s="19"/>
      <c r="BU59" s="19"/>
      <c r="BV59" s="19"/>
      <c r="BW59" s="14"/>
      <c r="BX59" s="14"/>
      <c r="BY59" s="16"/>
      <c r="BZ59" s="16"/>
    </row>
    <row r="60" spans="1:78" ht="18" x14ac:dyDescent="0.25">
      <c r="A60" s="10">
        <v>3</v>
      </c>
      <c r="B60" s="32" t="s">
        <v>66</v>
      </c>
      <c r="C60" s="12">
        <f t="shared" si="6"/>
        <v>124</v>
      </c>
      <c r="D60" s="12">
        <f t="shared" si="6"/>
        <v>471512</v>
      </c>
      <c r="E60" s="12">
        <f t="shared" si="6"/>
        <v>110</v>
      </c>
      <c r="F60" s="12">
        <f t="shared" si="6"/>
        <v>165031</v>
      </c>
      <c r="G60" s="13">
        <v>93</v>
      </c>
      <c r="H60" s="14">
        <v>161669</v>
      </c>
      <c r="I60" s="14">
        <v>81</v>
      </c>
      <c r="J60" s="14">
        <v>128388</v>
      </c>
      <c r="K60" s="14">
        <v>5</v>
      </c>
      <c r="L60" s="14">
        <v>8500</v>
      </c>
      <c r="M60" s="14">
        <v>5</v>
      </c>
      <c r="N60" s="14">
        <v>8500</v>
      </c>
      <c r="O60" s="14">
        <v>15</v>
      </c>
      <c r="P60" s="14">
        <v>18143</v>
      </c>
      <c r="Q60" s="14">
        <v>15</v>
      </c>
      <c r="R60" s="14">
        <v>18143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2</v>
      </c>
      <c r="AF60" s="14">
        <v>255100</v>
      </c>
      <c r="AG60" s="14">
        <v>1</v>
      </c>
      <c r="AH60" s="14">
        <v>1100</v>
      </c>
      <c r="AI60" s="14">
        <v>1</v>
      </c>
      <c r="AJ60" s="14">
        <v>19200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1</v>
      </c>
      <c r="BD60" s="14">
        <v>3000</v>
      </c>
      <c r="BE60" s="14">
        <v>1</v>
      </c>
      <c r="BF60" s="14">
        <v>3000</v>
      </c>
      <c r="BG60" s="14">
        <v>0</v>
      </c>
      <c r="BH60" s="14">
        <v>0</v>
      </c>
      <c r="BI60" s="14">
        <v>0</v>
      </c>
      <c r="BJ60" s="14">
        <v>0</v>
      </c>
      <c r="BK60" s="14">
        <v>3</v>
      </c>
      <c r="BL60" s="14">
        <v>3700</v>
      </c>
      <c r="BM60" s="14">
        <v>3</v>
      </c>
      <c r="BN60" s="14">
        <v>3700</v>
      </c>
      <c r="BO60" s="14">
        <v>4</v>
      </c>
      <c r="BP60" s="15">
        <v>2200</v>
      </c>
      <c r="BQ60" s="15">
        <v>4</v>
      </c>
      <c r="BR60" s="15">
        <v>2200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6">
        <v>0</v>
      </c>
      <c r="BZ60" s="16">
        <v>0</v>
      </c>
    </row>
    <row r="61" spans="1:78" ht="18" x14ac:dyDescent="0.25">
      <c r="A61" s="10">
        <v>4</v>
      </c>
      <c r="B61" s="32" t="s">
        <v>67</v>
      </c>
      <c r="C61" s="12">
        <f t="shared" si="6"/>
        <v>176</v>
      </c>
      <c r="D61" s="12">
        <f t="shared" si="6"/>
        <v>423993.14999999997</v>
      </c>
      <c r="E61" s="12">
        <f t="shared" si="6"/>
        <v>109</v>
      </c>
      <c r="F61" s="12">
        <f t="shared" si="6"/>
        <v>238526.26</v>
      </c>
      <c r="G61" s="13">
        <v>101</v>
      </c>
      <c r="H61" s="14">
        <v>232594.99</v>
      </c>
      <c r="I61" s="14">
        <v>67</v>
      </c>
      <c r="J61" s="14">
        <v>143450.6</v>
      </c>
      <c r="K61" s="14">
        <v>38</v>
      </c>
      <c r="L61" s="14">
        <v>93064.48</v>
      </c>
      <c r="M61" s="14">
        <v>23</v>
      </c>
      <c r="N61" s="14">
        <v>42507.66</v>
      </c>
      <c r="O61" s="14">
        <v>27</v>
      </c>
      <c r="P61" s="14">
        <v>47732.68</v>
      </c>
      <c r="Q61" s="14">
        <v>12</v>
      </c>
      <c r="R61" s="14">
        <v>18867</v>
      </c>
      <c r="S61" s="14">
        <v>0</v>
      </c>
      <c r="T61" s="14">
        <v>0</v>
      </c>
      <c r="U61" s="14">
        <v>0</v>
      </c>
      <c r="V61" s="14">
        <v>0</v>
      </c>
      <c r="W61" s="14">
        <v>1</v>
      </c>
      <c r="X61" s="14">
        <v>8000</v>
      </c>
      <c r="Y61" s="14">
        <v>1</v>
      </c>
      <c r="Z61" s="14">
        <v>8000</v>
      </c>
      <c r="AA61" s="14">
        <v>1</v>
      </c>
      <c r="AB61" s="14">
        <v>5000</v>
      </c>
      <c r="AC61" s="14">
        <v>0</v>
      </c>
      <c r="AD61" s="14">
        <v>0</v>
      </c>
      <c r="AE61" s="14">
        <v>6</v>
      </c>
      <c r="AF61" s="14">
        <v>34600</v>
      </c>
      <c r="AG61" s="14">
        <v>4</v>
      </c>
      <c r="AH61" s="14">
        <v>22700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1</v>
      </c>
      <c r="BD61" s="14">
        <v>2000</v>
      </c>
      <c r="BE61" s="14">
        <v>1</v>
      </c>
      <c r="BF61" s="14">
        <v>2000</v>
      </c>
      <c r="BG61" s="14">
        <v>0</v>
      </c>
      <c r="BH61" s="14">
        <v>0</v>
      </c>
      <c r="BI61" s="14">
        <v>0</v>
      </c>
      <c r="BJ61" s="14">
        <v>0</v>
      </c>
      <c r="BK61" s="14">
        <v>1</v>
      </c>
      <c r="BL61" s="14">
        <v>1001</v>
      </c>
      <c r="BM61" s="14">
        <v>1</v>
      </c>
      <c r="BN61" s="14">
        <v>1001</v>
      </c>
      <c r="BO61" s="14">
        <v>0</v>
      </c>
      <c r="BP61" s="15">
        <v>0</v>
      </c>
      <c r="BQ61" s="15">
        <v>0</v>
      </c>
      <c r="BR61" s="15">
        <v>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6">
        <v>0</v>
      </c>
      <c r="BZ61" s="16">
        <v>0</v>
      </c>
    </row>
    <row r="62" spans="1:78" ht="18" x14ac:dyDescent="0.25">
      <c r="A62" s="10">
        <v>5</v>
      </c>
      <c r="B62" s="32" t="s">
        <v>68</v>
      </c>
      <c r="C62" s="12">
        <f t="shared" si="6"/>
        <v>58</v>
      </c>
      <c r="D62" s="12">
        <f t="shared" si="6"/>
        <v>155125.72999999998</v>
      </c>
      <c r="E62" s="12">
        <f t="shared" si="6"/>
        <v>50</v>
      </c>
      <c r="F62" s="12">
        <f t="shared" si="6"/>
        <v>110585.26</v>
      </c>
      <c r="G62" s="21">
        <v>41</v>
      </c>
      <c r="H62" s="21">
        <v>85709.26</v>
      </c>
      <c r="I62" s="21">
        <v>41</v>
      </c>
      <c r="J62" s="21">
        <v>85709.26</v>
      </c>
      <c r="K62" s="21">
        <v>0</v>
      </c>
      <c r="L62" s="22">
        <v>0</v>
      </c>
      <c r="M62" s="22">
        <v>0</v>
      </c>
      <c r="N62" s="22">
        <v>0</v>
      </c>
      <c r="O62" s="23">
        <v>5</v>
      </c>
      <c r="P62" s="22">
        <v>8226</v>
      </c>
      <c r="Q62" s="22">
        <v>5</v>
      </c>
      <c r="R62" s="22">
        <v>8226</v>
      </c>
      <c r="S62" s="23">
        <v>0</v>
      </c>
      <c r="T62" s="21">
        <v>0</v>
      </c>
      <c r="U62" s="21">
        <v>0</v>
      </c>
      <c r="V62" s="21">
        <v>0</v>
      </c>
      <c r="W62" s="42">
        <v>0</v>
      </c>
      <c r="X62" s="43">
        <v>0</v>
      </c>
      <c r="Y62" s="43">
        <v>0</v>
      </c>
      <c r="Z62" s="43">
        <v>0</v>
      </c>
      <c r="AA62" s="23">
        <v>0</v>
      </c>
      <c r="AB62" s="22">
        <v>0</v>
      </c>
      <c r="AC62" s="22">
        <v>0</v>
      </c>
      <c r="AD62" s="22">
        <v>0</v>
      </c>
      <c r="AE62" s="14">
        <v>2</v>
      </c>
      <c r="AF62" s="14">
        <v>11043.02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1</v>
      </c>
      <c r="AN62" s="14">
        <v>4322.45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7</v>
      </c>
      <c r="BL62" s="14">
        <v>37500</v>
      </c>
      <c r="BM62" s="14">
        <v>2</v>
      </c>
      <c r="BN62" s="14">
        <v>8325</v>
      </c>
      <c r="BO62" s="14">
        <v>2</v>
      </c>
      <c r="BP62" s="15">
        <v>8325</v>
      </c>
      <c r="BQ62" s="15">
        <v>2</v>
      </c>
      <c r="BR62" s="15">
        <v>8325</v>
      </c>
      <c r="BS62" s="14">
        <v>0</v>
      </c>
      <c r="BT62" s="14">
        <v>0</v>
      </c>
      <c r="BU62" s="14">
        <v>0</v>
      </c>
      <c r="BV62" s="14">
        <v>0</v>
      </c>
      <c r="BW62" s="23">
        <v>0</v>
      </c>
      <c r="BX62" s="21">
        <v>0</v>
      </c>
      <c r="BY62" s="16">
        <v>0</v>
      </c>
      <c r="BZ62" s="16">
        <v>0</v>
      </c>
    </row>
    <row r="63" spans="1:78" ht="18" x14ac:dyDescent="0.25">
      <c r="A63" s="10">
        <v>6</v>
      </c>
      <c r="B63" s="32" t="s">
        <v>69</v>
      </c>
      <c r="C63" s="12">
        <f t="shared" si="6"/>
        <v>120</v>
      </c>
      <c r="D63" s="12">
        <f t="shared" si="6"/>
        <v>309393.19</v>
      </c>
      <c r="E63" s="12">
        <f t="shared" si="6"/>
        <v>86</v>
      </c>
      <c r="F63" s="12">
        <f t="shared" si="6"/>
        <v>227272</v>
      </c>
      <c r="G63" s="21">
        <v>53</v>
      </c>
      <c r="H63" s="21">
        <v>111449.45</v>
      </c>
      <c r="I63" s="21">
        <v>44</v>
      </c>
      <c r="J63" s="21">
        <v>97905</v>
      </c>
      <c r="K63" s="21">
        <v>11</v>
      </c>
      <c r="L63" s="21">
        <v>15450</v>
      </c>
      <c r="M63" s="21">
        <v>8</v>
      </c>
      <c r="N63" s="21">
        <v>10530</v>
      </c>
      <c r="O63" s="21">
        <v>16</v>
      </c>
      <c r="P63" s="21">
        <v>21600.74</v>
      </c>
      <c r="Q63" s="21">
        <v>15</v>
      </c>
      <c r="R63" s="21">
        <v>21100</v>
      </c>
      <c r="S63" s="21">
        <v>4</v>
      </c>
      <c r="T63" s="21">
        <v>3500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14">
        <v>27</v>
      </c>
      <c r="AF63" s="14">
        <v>136922</v>
      </c>
      <c r="AG63" s="14">
        <v>13</v>
      </c>
      <c r="AH63" s="14">
        <v>76121</v>
      </c>
      <c r="AI63" s="14">
        <v>5</v>
      </c>
      <c r="AJ63" s="14">
        <v>11855</v>
      </c>
      <c r="AK63" s="14">
        <v>2</v>
      </c>
      <c r="AL63" s="14">
        <v>13000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3</v>
      </c>
      <c r="BL63" s="14">
        <v>5866</v>
      </c>
      <c r="BM63" s="14">
        <v>3</v>
      </c>
      <c r="BN63" s="14">
        <v>5866</v>
      </c>
      <c r="BO63" s="14">
        <v>1</v>
      </c>
      <c r="BP63" s="15">
        <v>2750</v>
      </c>
      <c r="BQ63" s="15">
        <v>1</v>
      </c>
      <c r="BR63" s="15">
        <v>2750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6">
        <v>0</v>
      </c>
      <c r="BZ63" s="16">
        <v>0</v>
      </c>
    </row>
    <row r="64" spans="1:78" ht="18" x14ac:dyDescent="0.25">
      <c r="A64" s="24"/>
      <c r="B64" s="25" t="s">
        <v>40</v>
      </c>
      <c r="C64" s="26">
        <f>C63+C62+C61+C60+C59+C58</f>
        <v>641</v>
      </c>
      <c r="D64" s="26">
        <f t="shared" ref="D64:BX64" si="7">D63+D62+D61+D60+D59+D58</f>
        <v>1937372.6999999997</v>
      </c>
      <c r="E64" s="26">
        <f t="shared" si="7"/>
        <v>494</v>
      </c>
      <c r="F64" s="26">
        <f t="shared" si="7"/>
        <v>1113712.05</v>
      </c>
      <c r="G64" s="26">
        <f t="shared" si="7"/>
        <v>388</v>
      </c>
      <c r="H64" s="26">
        <f t="shared" si="7"/>
        <v>835298.35</v>
      </c>
      <c r="I64" s="26">
        <f t="shared" si="7"/>
        <v>327</v>
      </c>
      <c r="J64" s="26">
        <f t="shared" si="7"/>
        <v>618505.49</v>
      </c>
      <c r="K64" s="26">
        <f t="shared" si="7"/>
        <v>87</v>
      </c>
      <c r="L64" s="26">
        <f t="shared" si="7"/>
        <v>210825.46</v>
      </c>
      <c r="M64" s="26">
        <f t="shared" si="7"/>
        <v>58</v>
      </c>
      <c r="N64" s="26">
        <f t="shared" si="7"/>
        <v>69020.56</v>
      </c>
      <c r="O64" s="26">
        <f t="shared" si="7"/>
        <v>78</v>
      </c>
      <c r="P64" s="26">
        <f t="shared" si="7"/>
        <v>111662.42</v>
      </c>
      <c r="Q64" s="26">
        <f t="shared" si="7"/>
        <v>59</v>
      </c>
      <c r="R64" s="26">
        <f t="shared" si="7"/>
        <v>79896</v>
      </c>
      <c r="S64" s="26">
        <f t="shared" si="7"/>
        <v>6</v>
      </c>
      <c r="T64" s="26">
        <f t="shared" si="7"/>
        <v>9000</v>
      </c>
      <c r="U64" s="26">
        <f t="shared" si="7"/>
        <v>1</v>
      </c>
      <c r="V64" s="26">
        <f t="shared" si="7"/>
        <v>3500</v>
      </c>
      <c r="W64" s="26">
        <f t="shared" si="7"/>
        <v>1</v>
      </c>
      <c r="X64" s="26">
        <f t="shared" si="7"/>
        <v>8000</v>
      </c>
      <c r="Y64" s="26">
        <f t="shared" si="7"/>
        <v>1</v>
      </c>
      <c r="Z64" s="26">
        <f t="shared" si="7"/>
        <v>8000</v>
      </c>
      <c r="AA64" s="26">
        <f t="shared" si="7"/>
        <v>1</v>
      </c>
      <c r="AB64" s="26">
        <f t="shared" si="7"/>
        <v>5000</v>
      </c>
      <c r="AC64" s="26">
        <f t="shared" si="7"/>
        <v>0</v>
      </c>
      <c r="AD64" s="26">
        <f t="shared" si="7"/>
        <v>0</v>
      </c>
      <c r="AE64" s="26">
        <f t="shared" si="7"/>
        <v>40</v>
      </c>
      <c r="AF64" s="26">
        <f t="shared" si="7"/>
        <v>471165.02</v>
      </c>
      <c r="AG64" s="26">
        <f t="shared" si="7"/>
        <v>18</v>
      </c>
      <c r="AH64" s="26">
        <f t="shared" si="7"/>
        <v>99921</v>
      </c>
      <c r="AI64" s="26">
        <f t="shared" si="7"/>
        <v>6</v>
      </c>
      <c r="AJ64" s="26">
        <f t="shared" si="7"/>
        <v>31055</v>
      </c>
      <c r="AK64" s="26">
        <f t="shared" si="7"/>
        <v>2</v>
      </c>
      <c r="AL64" s="26">
        <f t="shared" si="7"/>
        <v>13000</v>
      </c>
      <c r="AM64" s="26">
        <f t="shared" si="7"/>
        <v>9</v>
      </c>
      <c r="AN64" s="26">
        <f t="shared" si="7"/>
        <v>16122.45</v>
      </c>
      <c r="AO64" s="26">
        <f t="shared" si="7"/>
        <v>8</v>
      </c>
      <c r="AP64" s="26">
        <f t="shared" si="7"/>
        <v>11800</v>
      </c>
      <c r="AQ64" s="26">
        <f t="shared" si="7"/>
        <v>2</v>
      </c>
      <c r="AR64" s="26">
        <f t="shared" si="7"/>
        <v>172902</v>
      </c>
      <c r="AS64" s="26">
        <f t="shared" si="7"/>
        <v>2</v>
      </c>
      <c r="AT64" s="26">
        <f t="shared" si="7"/>
        <v>172902</v>
      </c>
      <c r="AU64" s="26">
        <f t="shared" si="7"/>
        <v>0</v>
      </c>
      <c r="AV64" s="26">
        <f t="shared" si="7"/>
        <v>0</v>
      </c>
      <c r="AW64" s="26">
        <f t="shared" si="7"/>
        <v>0</v>
      </c>
      <c r="AX64" s="26">
        <f t="shared" si="7"/>
        <v>0</v>
      </c>
      <c r="AY64" s="26">
        <f t="shared" si="7"/>
        <v>0</v>
      </c>
      <c r="AZ64" s="26">
        <f t="shared" si="7"/>
        <v>0</v>
      </c>
      <c r="BA64" s="26">
        <f t="shared" si="7"/>
        <v>0</v>
      </c>
      <c r="BB64" s="26">
        <f t="shared" si="7"/>
        <v>0</v>
      </c>
      <c r="BC64" s="26">
        <f t="shared" si="7"/>
        <v>2</v>
      </c>
      <c r="BD64" s="26">
        <f t="shared" si="7"/>
        <v>5000</v>
      </c>
      <c r="BE64" s="26">
        <f t="shared" si="7"/>
        <v>2</v>
      </c>
      <c r="BF64" s="26">
        <f t="shared" si="7"/>
        <v>5000</v>
      </c>
      <c r="BG64" s="26">
        <f t="shared" si="7"/>
        <v>0</v>
      </c>
      <c r="BH64" s="26">
        <f t="shared" si="7"/>
        <v>0</v>
      </c>
      <c r="BI64" s="26">
        <f t="shared" si="7"/>
        <v>0</v>
      </c>
      <c r="BJ64" s="26">
        <f t="shared" si="7"/>
        <v>0</v>
      </c>
      <c r="BK64" s="26">
        <f t="shared" si="7"/>
        <v>14</v>
      </c>
      <c r="BL64" s="26">
        <f t="shared" si="7"/>
        <v>48067</v>
      </c>
      <c r="BM64" s="26">
        <f t="shared" si="7"/>
        <v>9</v>
      </c>
      <c r="BN64" s="26">
        <f t="shared" si="7"/>
        <v>18892</v>
      </c>
      <c r="BO64" s="26">
        <f t="shared" si="7"/>
        <v>7</v>
      </c>
      <c r="BP64" s="26">
        <f t="shared" si="7"/>
        <v>13275</v>
      </c>
      <c r="BQ64" s="26">
        <f t="shared" si="7"/>
        <v>7</v>
      </c>
      <c r="BR64" s="26">
        <f t="shared" si="7"/>
        <v>13275</v>
      </c>
      <c r="BS64" s="26">
        <f t="shared" si="7"/>
        <v>0</v>
      </c>
      <c r="BT64" s="26">
        <f t="shared" si="7"/>
        <v>0</v>
      </c>
      <c r="BU64" s="26">
        <f t="shared" si="7"/>
        <v>0</v>
      </c>
      <c r="BV64" s="26">
        <f t="shared" si="7"/>
        <v>0</v>
      </c>
      <c r="BW64" s="26">
        <f t="shared" si="7"/>
        <v>0</v>
      </c>
      <c r="BX64" s="26">
        <f t="shared" si="7"/>
        <v>0</v>
      </c>
      <c r="BY64" s="26">
        <f>BY63+BY62+BY61+BY60+BY59+BY58</f>
        <v>0</v>
      </c>
      <c r="BZ64" s="26">
        <f>BZ63+BZ62+BZ61+BZ60+BZ59+BZ58</f>
        <v>0</v>
      </c>
    </row>
    <row r="65" spans="1:78" ht="18.75" thickBot="1" x14ac:dyDescent="0.3">
      <c r="C65" s="2" t="s">
        <v>70</v>
      </c>
    </row>
    <row r="66" spans="1:78" ht="25.5" customHeight="1" thickBot="1" x14ac:dyDescent="0.3">
      <c r="A66" s="69" t="s">
        <v>1</v>
      </c>
      <c r="B66" s="68" t="s">
        <v>2</v>
      </c>
      <c r="C66" s="68" t="s">
        <v>3</v>
      </c>
      <c r="D66" s="68"/>
      <c r="E66" s="68"/>
      <c r="F66" s="68"/>
      <c r="G66" s="74" t="s">
        <v>4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68" t="s">
        <v>5</v>
      </c>
      <c r="X66" s="68"/>
      <c r="Y66" s="68"/>
      <c r="Z66" s="68"/>
      <c r="AA66" s="68"/>
      <c r="AB66" s="68"/>
      <c r="AC66" s="68"/>
      <c r="AD66" s="68"/>
      <c r="AE66" s="68" t="s">
        <v>6</v>
      </c>
      <c r="AF66" s="68"/>
      <c r="AG66" s="68"/>
      <c r="AH66" s="68"/>
      <c r="AI66" s="68"/>
      <c r="AJ66" s="68"/>
      <c r="AK66" s="68"/>
      <c r="AL66" s="68"/>
      <c r="AM66" s="75" t="s">
        <v>7</v>
      </c>
      <c r="AN66" s="75"/>
      <c r="AO66" s="75"/>
      <c r="AP66" s="75"/>
      <c r="AQ66" s="75"/>
      <c r="AR66" s="75"/>
      <c r="AS66" s="75"/>
      <c r="AT66" s="75"/>
      <c r="AU66" s="68" t="s">
        <v>8</v>
      </c>
      <c r="AV66" s="68"/>
      <c r="AW66" s="68"/>
      <c r="AX66" s="68"/>
      <c r="AY66" s="68"/>
      <c r="AZ66" s="68"/>
      <c r="BA66" s="68"/>
      <c r="BB66" s="68"/>
      <c r="BC66" s="68" t="s">
        <v>9</v>
      </c>
      <c r="BD66" s="68"/>
      <c r="BE66" s="68"/>
      <c r="BF66" s="68"/>
      <c r="BG66" s="68"/>
      <c r="BH66" s="68"/>
      <c r="BI66" s="68"/>
      <c r="BJ66" s="68"/>
      <c r="BK66" s="68" t="s">
        <v>10</v>
      </c>
      <c r="BL66" s="68"/>
      <c r="BM66" s="68"/>
      <c r="BN66" s="68"/>
      <c r="BO66" s="68"/>
      <c r="BP66" s="68"/>
      <c r="BQ66" s="68"/>
      <c r="BR66" s="68"/>
      <c r="BS66" s="68" t="s">
        <v>11</v>
      </c>
      <c r="BT66" s="68"/>
      <c r="BU66" s="68"/>
      <c r="BV66" s="68"/>
      <c r="BW66" s="68"/>
      <c r="BX66" s="68"/>
      <c r="BY66" s="68"/>
      <c r="BZ66" s="68"/>
    </row>
    <row r="67" spans="1:78" s="27" customFormat="1" ht="48" customHeight="1" thickBot="1" x14ac:dyDescent="0.3">
      <c r="A67" s="70"/>
      <c r="B67" s="72"/>
      <c r="C67" s="62" t="s">
        <v>12</v>
      </c>
      <c r="D67" s="62" t="s">
        <v>13</v>
      </c>
      <c r="E67" s="76" t="s">
        <v>14</v>
      </c>
      <c r="F67" s="76"/>
      <c r="G67" s="64" t="s">
        <v>15</v>
      </c>
      <c r="H67" s="64"/>
      <c r="I67" s="64"/>
      <c r="J67" s="64"/>
      <c r="K67" s="64" t="s">
        <v>16</v>
      </c>
      <c r="L67" s="64"/>
      <c r="M67" s="64"/>
      <c r="N67" s="64"/>
      <c r="O67" s="64" t="s">
        <v>17</v>
      </c>
      <c r="P67" s="64"/>
      <c r="Q67" s="64"/>
      <c r="R67" s="64"/>
      <c r="S67" s="64" t="s">
        <v>18</v>
      </c>
      <c r="T67" s="64"/>
      <c r="U67" s="64"/>
      <c r="V67" s="64"/>
      <c r="W67" s="64" t="s">
        <v>19</v>
      </c>
      <c r="X67" s="64"/>
      <c r="Y67" s="64"/>
      <c r="Z67" s="64"/>
      <c r="AA67" s="64" t="s">
        <v>20</v>
      </c>
      <c r="AB67" s="64"/>
      <c r="AC67" s="64"/>
      <c r="AD67" s="64"/>
      <c r="AE67" s="64" t="s">
        <v>21</v>
      </c>
      <c r="AF67" s="64"/>
      <c r="AG67" s="64"/>
      <c r="AH67" s="64"/>
      <c r="AI67" s="64" t="s">
        <v>20</v>
      </c>
      <c r="AJ67" s="64"/>
      <c r="AK67" s="64"/>
      <c r="AL67" s="64"/>
      <c r="AM67" s="64" t="s">
        <v>22</v>
      </c>
      <c r="AN67" s="64"/>
      <c r="AO67" s="64"/>
      <c r="AP67" s="64"/>
      <c r="AQ67" s="64" t="s">
        <v>20</v>
      </c>
      <c r="AR67" s="64"/>
      <c r="AS67" s="64"/>
      <c r="AT67" s="64"/>
      <c r="AU67" s="64" t="s">
        <v>23</v>
      </c>
      <c r="AV67" s="64"/>
      <c r="AW67" s="64"/>
      <c r="AX67" s="64"/>
      <c r="AY67" s="64" t="s">
        <v>20</v>
      </c>
      <c r="AZ67" s="64"/>
      <c r="BA67" s="64"/>
      <c r="BB67" s="64"/>
      <c r="BC67" s="64" t="s">
        <v>24</v>
      </c>
      <c r="BD67" s="64"/>
      <c r="BE67" s="64"/>
      <c r="BF67" s="64"/>
      <c r="BG67" s="64" t="s">
        <v>20</v>
      </c>
      <c r="BH67" s="64"/>
      <c r="BI67" s="64"/>
      <c r="BJ67" s="64"/>
      <c r="BK67" s="64" t="s">
        <v>25</v>
      </c>
      <c r="BL67" s="64"/>
      <c r="BM67" s="64"/>
      <c r="BN67" s="64"/>
      <c r="BO67" s="64" t="s">
        <v>20</v>
      </c>
      <c r="BP67" s="64"/>
      <c r="BQ67" s="64"/>
      <c r="BR67" s="64"/>
      <c r="BS67" s="64" t="s">
        <v>26</v>
      </c>
      <c r="BT67" s="64"/>
      <c r="BU67" s="64"/>
      <c r="BV67" s="64"/>
      <c r="BW67" s="64" t="s">
        <v>20</v>
      </c>
      <c r="BX67" s="64"/>
      <c r="BY67" s="64"/>
      <c r="BZ67" s="64"/>
    </row>
    <row r="68" spans="1:78" ht="79.5" customHeight="1" thickBot="1" x14ac:dyDescent="0.3">
      <c r="A68" s="70"/>
      <c r="B68" s="72"/>
      <c r="C68" s="62"/>
      <c r="D68" s="62"/>
      <c r="E68" s="62" t="s">
        <v>27</v>
      </c>
      <c r="F68" s="65" t="s">
        <v>28</v>
      </c>
      <c r="G68" s="62" t="s">
        <v>29</v>
      </c>
      <c r="H68" s="62" t="s">
        <v>30</v>
      </c>
      <c r="I68" s="63" t="s">
        <v>14</v>
      </c>
      <c r="J68" s="63"/>
      <c r="K68" s="62" t="s">
        <v>29</v>
      </c>
      <c r="L68" s="62" t="s">
        <v>30</v>
      </c>
      <c r="M68" s="63" t="s">
        <v>14</v>
      </c>
      <c r="N68" s="63"/>
      <c r="O68" s="62" t="s">
        <v>29</v>
      </c>
      <c r="P68" s="62" t="s">
        <v>30</v>
      </c>
      <c r="Q68" s="63" t="s">
        <v>14</v>
      </c>
      <c r="R68" s="63"/>
      <c r="S68" s="62" t="s">
        <v>29</v>
      </c>
      <c r="T68" s="62" t="s">
        <v>30</v>
      </c>
      <c r="U68" s="63" t="s">
        <v>14</v>
      </c>
      <c r="V68" s="63"/>
      <c r="W68" s="62" t="s">
        <v>29</v>
      </c>
      <c r="X68" s="62" t="s">
        <v>30</v>
      </c>
      <c r="Y68" s="63" t="s">
        <v>14</v>
      </c>
      <c r="Z68" s="63"/>
      <c r="AA68" s="62" t="s">
        <v>29</v>
      </c>
      <c r="AB68" s="62" t="s">
        <v>30</v>
      </c>
      <c r="AC68" s="63" t="s">
        <v>14</v>
      </c>
      <c r="AD68" s="63"/>
      <c r="AE68" s="62" t="s">
        <v>29</v>
      </c>
      <c r="AF68" s="62" t="s">
        <v>30</v>
      </c>
      <c r="AG68" s="63" t="s">
        <v>14</v>
      </c>
      <c r="AH68" s="63"/>
      <c r="AI68" s="62" t="s">
        <v>29</v>
      </c>
      <c r="AJ68" s="62" t="s">
        <v>30</v>
      </c>
      <c r="AK68" s="63" t="s">
        <v>14</v>
      </c>
      <c r="AL68" s="63"/>
      <c r="AM68" s="62" t="s">
        <v>29</v>
      </c>
      <c r="AN68" s="62" t="s">
        <v>30</v>
      </c>
      <c r="AO68" s="63" t="s">
        <v>14</v>
      </c>
      <c r="AP68" s="63"/>
      <c r="AQ68" s="62" t="s">
        <v>29</v>
      </c>
      <c r="AR68" s="62" t="s">
        <v>30</v>
      </c>
      <c r="AS68" s="63" t="s">
        <v>14</v>
      </c>
      <c r="AT68" s="63"/>
      <c r="AU68" s="62" t="s">
        <v>29</v>
      </c>
      <c r="AV68" s="62" t="s">
        <v>30</v>
      </c>
      <c r="AW68" s="63" t="s">
        <v>14</v>
      </c>
      <c r="AX68" s="63"/>
      <c r="AY68" s="62" t="s">
        <v>29</v>
      </c>
      <c r="AZ68" s="62" t="s">
        <v>30</v>
      </c>
      <c r="BA68" s="63" t="s">
        <v>14</v>
      </c>
      <c r="BB68" s="63"/>
      <c r="BC68" s="62" t="s">
        <v>29</v>
      </c>
      <c r="BD68" s="62" t="s">
        <v>30</v>
      </c>
      <c r="BE68" s="63" t="s">
        <v>14</v>
      </c>
      <c r="BF68" s="63"/>
      <c r="BG68" s="62" t="s">
        <v>29</v>
      </c>
      <c r="BH68" s="62" t="s">
        <v>30</v>
      </c>
      <c r="BI68" s="63" t="s">
        <v>14</v>
      </c>
      <c r="BJ68" s="63"/>
      <c r="BK68" s="62" t="s">
        <v>29</v>
      </c>
      <c r="BL68" s="62" t="s">
        <v>30</v>
      </c>
      <c r="BM68" s="63" t="s">
        <v>14</v>
      </c>
      <c r="BN68" s="63"/>
      <c r="BO68" s="62" t="s">
        <v>29</v>
      </c>
      <c r="BP68" s="62" t="s">
        <v>30</v>
      </c>
      <c r="BQ68" s="63" t="s">
        <v>14</v>
      </c>
      <c r="BR68" s="63"/>
      <c r="BS68" s="62" t="s">
        <v>29</v>
      </c>
      <c r="BT68" s="62" t="s">
        <v>30</v>
      </c>
      <c r="BU68" s="63" t="s">
        <v>14</v>
      </c>
      <c r="BV68" s="63"/>
      <c r="BW68" s="62" t="s">
        <v>29</v>
      </c>
      <c r="BX68" s="66" t="s">
        <v>30</v>
      </c>
      <c r="BY68" s="63" t="s">
        <v>14</v>
      </c>
      <c r="BZ68" s="63"/>
    </row>
    <row r="69" spans="1:78" ht="35.25" customHeight="1" thickBot="1" x14ac:dyDescent="0.3">
      <c r="A69" s="71"/>
      <c r="B69" s="73"/>
      <c r="C69" s="62"/>
      <c r="D69" s="62"/>
      <c r="E69" s="62"/>
      <c r="F69" s="65"/>
      <c r="G69" s="62"/>
      <c r="H69" s="62"/>
      <c r="I69" s="4" t="s">
        <v>27</v>
      </c>
      <c r="J69" s="4" t="s">
        <v>28</v>
      </c>
      <c r="K69" s="62"/>
      <c r="L69" s="62"/>
      <c r="M69" s="4" t="s">
        <v>27</v>
      </c>
      <c r="N69" s="4" t="s">
        <v>28</v>
      </c>
      <c r="O69" s="62"/>
      <c r="P69" s="62"/>
      <c r="Q69" s="4" t="s">
        <v>27</v>
      </c>
      <c r="R69" s="4" t="s">
        <v>28</v>
      </c>
      <c r="S69" s="62"/>
      <c r="T69" s="62"/>
      <c r="U69" s="4" t="s">
        <v>27</v>
      </c>
      <c r="V69" s="4" t="s">
        <v>28</v>
      </c>
      <c r="W69" s="62"/>
      <c r="X69" s="62"/>
      <c r="Y69" s="4" t="s">
        <v>27</v>
      </c>
      <c r="Z69" s="4" t="s">
        <v>28</v>
      </c>
      <c r="AA69" s="62"/>
      <c r="AB69" s="62"/>
      <c r="AC69" s="4" t="s">
        <v>27</v>
      </c>
      <c r="AD69" s="4" t="s">
        <v>28</v>
      </c>
      <c r="AE69" s="62"/>
      <c r="AF69" s="62"/>
      <c r="AG69" s="4" t="s">
        <v>27</v>
      </c>
      <c r="AH69" s="4" t="s">
        <v>28</v>
      </c>
      <c r="AI69" s="62"/>
      <c r="AJ69" s="62"/>
      <c r="AK69" s="4" t="s">
        <v>27</v>
      </c>
      <c r="AL69" s="4" t="s">
        <v>28</v>
      </c>
      <c r="AM69" s="62"/>
      <c r="AN69" s="62"/>
      <c r="AO69" s="4" t="s">
        <v>27</v>
      </c>
      <c r="AP69" s="4" t="s">
        <v>28</v>
      </c>
      <c r="AQ69" s="62"/>
      <c r="AR69" s="62"/>
      <c r="AS69" s="4" t="s">
        <v>27</v>
      </c>
      <c r="AT69" s="4" t="s">
        <v>28</v>
      </c>
      <c r="AU69" s="62"/>
      <c r="AV69" s="62"/>
      <c r="AW69" s="4" t="s">
        <v>27</v>
      </c>
      <c r="AX69" s="4" t="s">
        <v>28</v>
      </c>
      <c r="AY69" s="62"/>
      <c r="AZ69" s="62"/>
      <c r="BA69" s="4" t="s">
        <v>27</v>
      </c>
      <c r="BB69" s="4" t="s">
        <v>28</v>
      </c>
      <c r="BC69" s="62"/>
      <c r="BD69" s="62"/>
      <c r="BE69" s="4" t="s">
        <v>27</v>
      </c>
      <c r="BF69" s="4" t="s">
        <v>28</v>
      </c>
      <c r="BG69" s="62"/>
      <c r="BH69" s="62"/>
      <c r="BI69" s="4" t="s">
        <v>27</v>
      </c>
      <c r="BJ69" s="4" t="s">
        <v>28</v>
      </c>
      <c r="BK69" s="62"/>
      <c r="BL69" s="62"/>
      <c r="BM69" s="4" t="s">
        <v>27</v>
      </c>
      <c r="BN69" s="4" t="s">
        <v>28</v>
      </c>
      <c r="BO69" s="62"/>
      <c r="BP69" s="62"/>
      <c r="BQ69" s="4" t="s">
        <v>27</v>
      </c>
      <c r="BR69" s="4" t="s">
        <v>28</v>
      </c>
      <c r="BS69" s="62"/>
      <c r="BT69" s="62"/>
      <c r="BU69" s="4" t="s">
        <v>27</v>
      </c>
      <c r="BV69" s="4" t="s">
        <v>28</v>
      </c>
      <c r="BW69" s="62"/>
      <c r="BX69" s="66"/>
      <c r="BY69" s="4" t="s">
        <v>27</v>
      </c>
      <c r="BZ69" s="4" t="s">
        <v>28</v>
      </c>
    </row>
    <row r="70" spans="1:78" ht="15.75" customHeight="1" thickBot="1" x14ac:dyDescent="0.3">
      <c r="A70" s="5">
        <v>1</v>
      </c>
      <c r="B70" s="5">
        <v>2</v>
      </c>
      <c r="C70" s="5">
        <v>3</v>
      </c>
      <c r="D70" s="5">
        <v>4</v>
      </c>
      <c r="E70" s="5">
        <v>5</v>
      </c>
      <c r="F70" s="5">
        <v>6</v>
      </c>
      <c r="G70" s="5">
        <v>7</v>
      </c>
      <c r="H70" s="5">
        <v>8</v>
      </c>
      <c r="I70" s="5">
        <v>9</v>
      </c>
      <c r="J70" s="5">
        <v>10</v>
      </c>
      <c r="K70" s="5">
        <v>11</v>
      </c>
      <c r="L70" s="5">
        <v>12</v>
      </c>
      <c r="M70" s="5">
        <v>13</v>
      </c>
      <c r="N70" s="5">
        <v>14</v>
      </c>
      <c r="O70" s="5">
        <v>15</v>
      </c>
      <c r="P70" s="5">
        <v>16</v>
      </c>
      <c r="Q70" s="5">
        <v>17</v>
      </c>
      <c r="R70" s="5">
        <v>18</v>
      </c>
      <c r="S70" s="5">
        <v>19</v>
      </c>
      <c r="T70" s="5">
        <v>20</v>
      </c>
      <c r="U70" s="5">
        <v>21</v>
      </c>
      <c r="V70" s="5">
        <v>22</v>
      </c>
      <c r="W70" s="5">
        <v>23</v>
      </c>
      <c r="X70" s="5">
        <v>24</v>
      </c>
      <c r="Y70" s="5">
        <v>25</v>
      </c>
      <c r="Z70" s="5">
        <v>26</v>
      </c>
      <c r="AA70" s="5">
        <v>27</v>
      </c>
      <c r="AB70" s="5">
        <v>28</v>
      </c>
      <c r="AC70" s="5">
        <v>29</v>
      </c>
      <c r="AD70" s="5">
        <v>30</v>
      </c>
      <c r="AE70" s="5">
        <v>31</v>
      </c>
      <c r="AF70" s="5">
        <v>32</v>
      </c>
      <c r="AG70" s="5">
        <v>33</v>
      </c>
      <c r="AH70" s="5">
        <v>34</v>
      </c>
      <c r="AI70" s="5">
        <v>35</v>
      </c>
      <c r="AJ70" s="5">
        <v>36</v>
      </c>
      <c r="AK70" s="5">
        <v>37</v>
      </c>
      <c r="AL70" s="5">
        <v>38</v>
      </c>
      <c r="AM70" s="5">
        <v>39</v>
      </c>
      <c r="AN70" s="5">
        <v>40</v>
      </c>
      <c r="AO70" s="5">
        <v>41</v>
      </c>
      <c r="AP70" s="5">
        <v>42</v>
      </c>
      <c r="AQ70" s="5">
        <v>43</v>
      </c>
      <c r="AR70" s="5">
        <v>44</v>
      </c>
      <c r="AS70" s="5">
        <v>45</v>
      </c>
      <c r="AT70" s="5">
        <v>46</v>
      </c>
      <c r="AU70" s="5">
        <v>47</v>
      </c>
      <c r="AV70" s="5">
        <v>48</v>
      </c>
      <c r="AW70" s="5">
        <v>49</v>
      </c>
      <c r="AX70" s="5">
        <v>50</v>
      </c>
      <c r="AY70" s="5">
        <v>51</v>
      </c>
      <c r="AZ70" s="5">
        <v>52</v>
      </c>
      <c r="BA70" s="5">
        <v>53</v>
      </c>
      <c r="BB70" s="5">
        <v>54</v>
      </c>
      <c r="BC70" s="5">
        <v>55</v>
      </c>
      <c r="BD70" s="5">
        <v>56</v>
      </c>
      <c r="BE70" s="5">
        <v>57</v>
      </c>
      <c r="BF70" s="5">
        <v>58</v>
      </c>
      <c r="BG70" s="5">
        <v>59</v>
      </c>
      <c r="BH70" s="5">
        <v>60</v>
      </c>
      <c r="BI70" s="5">
        <v>61</v>
      </c>
      <c r="BJ70" s="5">
        <v>62</v>
      </c>
      <c r="BK70" s="5">
        <v>63</v>
      </c>
      <c r="BL70" s="5">
        <v>64</v>
      </c>
      <c r="BM70" s="5">
        <v>65</v>
      </c>
      <c r="BN70" s="5">
        <v>66</v>
      </c>
      <c r="BO70" s="5">
        <v>67</v>
      </c>
      <c r="BP70" s="5">
        <v>68</v>
      </c>
      <c r="BQ70" s="5">
        <v>69</v>
      </c>
      <c r="BR70" s="5">
        <v>70</v>
      </c>
      <c r="BS70" s="5">
        <v>71</v>
      </c>
      <c r="BT70" s="5">
        <v>72</v>
      </c>
      <c r="BU70" s="5">
        <v>73</v>
      </c>
      <c r="BV70" s="5">
        <v>74</v>
      </c>
      <c r="BW70" s="5">
        <v>75</v>
      </c>
      <c r="BX70" s="5">
        <v>76</v>
      </c>
      <c r="BY70" s="5">
        <v>77</v>
      </c>
      <c r="BZ70" s="5">
        <v>78</v>
      </c>
    </row>
    <row r="71" spans="1:78" ht="18" x14ac:dyDescent="0.25">
      <c r="A71" s="28">
        <v>1</v>
      </c>
      <c r="B71" s="44" t="s">
        <v>71</v>
      </c>
      <c r="C71" s="34">
        <f t="shared" ref="C71:F75" si="8">G71+K71+O71+S71+W71+AA71+AE71+AI71+AM71+AQ71+AU71+AY71+BC71+BG71+BK71+BO71+BS71+BW71</f>
        <v>37</v>
      </c>
      <c r="D71" s="34">
        <f t="shared" si="8"/>
        <v>72810</v>
      </c>
      <c r="E71" s="34">
        <f t="shared" si="8"/>
        <v>24</v>
      </c>
      <c r="F71" s="34">
        <f t="shared" si="8"/>
        <v>61115</v>
      </c>
      <c r="G71" s="9">
        <v>25</v>
      </c>
      <c r="H71" s="9">
        <v>47970</v>
      </c>
      <c r="I71" s="9">
        <v>17</v>
      </c>
      <c r="J71" s="9">
        <v>28495</v>
      </c>
      <c r="K71" s="9">
        <v>6</v>
      </c>
      <c r="L71" s="9">
        <v>14640</v>
      </c>
      <c r="M71" s="9">
        <v>3</v>
      </c>
      <c r="N71" s="9">
        <v>4620</v>
      </c>
      <c r="O71" s="35">
        <v>2</v>
      </c>
      <c r="P71" s="9">
        <v>2200</v>
      </c>
      <c r="Q71" s="9">
        <v>1</v>
      </c>
      <c r="R71" s="9">
        <v>3000</v>
      </c>
      <c r="S71" s="35"/>
      <c r="T71" s="9"/>
      <c r="U71" s="9"/>
      <c r="V71" s="9"/>
      <c r="W71" s="35"/>
      <c r="X71" s="9"/>
      <c r="Y71" s="9"/>
      <c r="Z71" s="9"/>
      <c r="AA71" s="35"/>
      <c r="AB71" s="9"/>
      <c r="AC71" s="9"/>
      <c r="AD71" s="9"/>
      <c r="AE71" s="35">
        <v>4</v>
      </c>
      <c r="AF71" s="9">
        <v>8000</v>
      </c>
      <c r="AG71" s="9">
        <v>3</v>
      </c>
      <c r="AH71" s="9">
        <v>25000</v>
      </c>
      <c r="AI71" s="35"/>
      <c r="AJ71" s="9"/>
      <c r="AK71" s="9"/>
      <c r="AL71" s="9"/>
      <c r="AM71" s="35"/>
      <c r="AN71" s="9"/>
      <c r="AO71" s="9"/>
      <c r="AP71" s="9"/>
      <c r="AQ71" s="35"/>
      <c r="AR71" s="9"/>
      <c r="AS71" s="9"/>
      <c r="AT71" s="9"/>
      <c r="AU71" s="35"/>
      <c r="AV71" s="9"/>
      <c r="AW71" s="9"/>
      <c r="AX71" s="9"/>
      <c r="AY71" s="35"/>
      <c r="AZ71" s="9"/>
      <c r="BA71" s="9"/>
      <c r="BB71" s="9"/>
      <c r="BC71" s="35"/>
      <c r="BD71" s="9"/>
      <c r="BE71" s="9"/>
      <c r="BF71" s="9"/>
      <c r="BG71" s="35"/>
      <c r="BH71" s="9"/>
      <c r="BI71" s="9"/>
      <c r="BJ71" s="9"/>
      <c r="BK71" s="35"/>
      <c r="BL71" s="9"/>
      <c r="BM71" s="9"/>
      <c r="BN71" s="9"/>
      <c r="BO71" s="35"/>
      <c r="BP71" s="9"/>
      <c r="BQ71" s="9"/>
      <c r="BR71" s="9"/>
      <c r="BS71" s="35"/>
      <c r="BT71" s="9"/>
      <c r="BU71" s="9"/>
      <c r="BV71" s="9"/>
      <c r="BW71" s="35"/>
      <c r="BX71" s="9"/>
      <c r="BY71" s="9"/>
      <c r="BZ71" s="9"/>
    </row>
    <row r="72" spans="1:78" ht="18" x14ac:dyDescent="0.25">
      <c r="A72" s="10">
        <v>2</v>
      </c>
      <c r="B72" s="36" t="s">
        <v>72</v>
      </c>
      <c r="C72" s="12">
        <f t="shared" si="8"/>
        <v>96</v>
      </c>
      <c r="D72" s="18">
        <f t="shared" si="8"/>
        <v>163035.01</v>
      </c>
      <c r="E72" s="12">
        <f t="shared" si="8"/>
        <v>86</v>
      </c>
      <c r="F72" s="12">
        <f t="shared" si="8"/>
        <v>147868.01</v>
      </c>
      <c r="G72" s="13">
        <v>69</v>
      </c>
      <c r="H72" s="19">
        <v>109275.67</v>
      </c>
      <c r="I72" s="19">
        <v>59</v>
      </c>
      <c r="J72" s="19">
        <v>94108.67</v>
      </c>
      <c r="K72" s="14"/>
      <c r="L72" s="14"/>
      <c r="M72" s="14"/>
      <c r="N72" s="14"/>
      <c r="O72" s="14">
        <v>12</v>
      </c>
      <c r="P72" s="14">
        <v>13082.67</v>
      </c>
      <c r="Q72" s="14">
        <v>12</v>
      </c>
      <c r="R72" s="14">
        <v>13082.67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>
        <v>1</v>
      </c>
      <c r="AF72" s="14">
        <v>5500</v>
      </c>
      <c r="AG72" s="14">
        <v>1</v>
      </c>
      <c r="AH72" s="14">
        <v>5500</v>
      </c>
      <c r="AI72" s="14"/>
      <c r="AJ72" s="14"/>
      <c r="AK72" s="14"/>
      <c r="AL72" s="14"/>
      <c r="AM72" s="14">
        <v>8</v>
      </c>
      <c r="AN72" s="14">
        <v>25366.67</v>
      </c>
      <c r="AO72" s="14">
        <v>8</v>
      </c>
      <c r="AP72" s="14">
        <v>25366.67</v>
      </c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>
        <v>6</v>
      </c>
      <c r="BL72" s="14">
        <v>9810</v>
      </c>
      <c r="BM72" s="14">
        <v>6</v>
      </c>
      <c r="BN72" s="14">
        <v>9810</v>
      </c>
      <c r="BO72" s="14"/>
      <c r="BP72" s="15"/>
      <c r="BQ72" s="15"/>
      <c r="BR72" s="15"/>
      <c r="BS72" s="14"/>
      <c r="BT72" s="14"/>
      <c r="BU72" s="14"/>
      <c r="BV72" s="14"/>
      <c r="BW72" s="14"/>
      <c r="BX72" s="14"/>
      <c r="BY72" s="16"/>
      <c r="BZ72" s="16"/>
    </row>
    <row r="73" spans="1:78" ht="18" x14ac:dyDescent="0.25">
      <c r="A73" s="10">
        <v>3</v>
      </c>
      <c r="B73" s="36" t="s">
        <v>73</v>
      </c>
      <c r="C73" s="12">
        <f t="shared" si="8"/>
        <v>67</v>
      </c>
      <c r="D73" s="12">
        <f t="shared" si="8"/>
        <v>146191.04000000001</v>
      </c>
      <c r="E73" s="12">
        <f t="shared" si="8"/>
        <v>43</v>
      </c>
      <c r="F73" s="12">
        <f t="shared" si="8"/>
        <v>93824</v>
      </c>
      <c r="G73" s="13">
        <v>58</v>
      </c>
      <c r="H73" s="14">
        <v>81590.990000000005</v>
      </c>
      <c r="I73" s="14">
        <v>35</v>
      </c>
      <c r="J73" s="14">
        <v>76368</v>
      </c>
      <c r="K73" s="14">
        <v>2</v>
      </c>
      <c r="L73" s="14">
        <v>2300.0500000000002</v>
      </c>
      <c r="M73" s="14">
        <v>2</v>
      </c>
      <c r="N73" s="14">
        <v>2300</v>
      </c>
      <c r="O73" s="14">
        <v>1</v>
      </c>
      <c r="P73" s="14">
        <v>10000</v>
      </c>
      <c r="Q73" s="14">
        <v>1</v>
      </c>
      <c r="R73" s="14">
        <v>10000</v>
      </c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>
        <v>4</v>
      </c>
      <c r="AF73" s="14">
        <v>51000</v>
      </c>
      <c r="AG73" s="14">
        <v>3</v>
      </c>
      <c r="AH73" s="14">
        <v>3856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>
        <v>1</v>
      </c>
      <c r="BL73" s="14">
        <v>700</v>
      </c>
      <c r="BM73" s="14">
        <v>1</v>
      </c>
      <c r="BN73" s="14">
        <v>700</v>
      </c>
      <c r="BO73" s="14">
        <v>1</v>
      </c>
      <c r="BP73" s="15">
        <v>600</v>
      </c>
      <c r="BQ73" s="15">
        <v>1</v>
      </c>
      <c r="BR73" s="15">
        <v>600</v>
      </c>
      <c r="BS73" s="14"/>
      <c r="BT73" s="14"/>
      <c r="BU73" s="14"/>
      <c r="BV73" s="14"/>
      <c r="BW73" s="14"/>
      <c r="BX73" s="14"/>
      <c r="BY73" s="16"/>
      <c r="BZ73" s="16"/>
    </row>
    <row r="74" spans="1:78" ht="18" x14ac:dyDescent="0.25">
      <c r="A74" s="10">
        <v>4</v>
      </c>
      <c r="B74" s="36" t="s">
        <v>74</v>
      </c>
      <c r="C74" s="12">
        <f t="shared" si="8"/>
        <v>68</v>
      </c>
      <c r="D74" s="18">
        <f t="shared" si="8"/>
        <v>117590</v>
      </c>
      <c r="E74" s="12">
        <f t="shared" si="8"/>
        <v>28</v>
      </c>
      <c r="F74" s="12">
        <f t="shared" si="8"/>
        <v>51875</v>
      </c>
      <c r="G74" s="13">
        <v>54</v>
      </c>
      <c r="H74" s="14">
        <v>86120</v>
      </c>
      <c r="I74" s="14">
        <v>24</v>
      </c>
      <c r="J74" s="14">
        <v>42055</v>
      </c>
      <c r="K74" s="14"/>
      <c r="L74" s="14"/>
      <c r="M74" s="14"/>
      <c r="N74" s="14"/>
      <c r="O74" s="14">
        <v>6</v>
      </c>
      <c r="P74" s="14">
        <v>8670</v>
      </c>
      <c r="Q74" s="14">
        <v>2</v>
      </c>
      <c r="R74" s="14">
        <v>1820</v>
      </c>
      <c r="S74" s="14"/>
      <c r="T74" s="14"/>
      <c r="U74" s="14"/>
      <c r="V74" s="14">
        <v>0</v>
      </c>
      <c r="W74" s="14">
        <v>1</v>
      </c>
      <c r="X74" s="14">
        <v>6000</v>
      </c>
      <c r="Y74" s="14">
        <v>1</v>
      </c>
      <c r="Z74" s="14">
        <v>6000</v>
      </c>
      <c r="AA74" s="14"/>
      <c r="AB74" s="14"/>
      <c r="AC74" s="14"/>
      <c r="AD74" s="14"/>
      <c r="AE74" s="14">
        <v>1</v>
      </c>
      <c r="AF74" s="19">
        <v>5000</v>
      </c>
      <c r="AG74" s="19"/>
      <c r="AH74" s="19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>
        <v>5</v>
      </c>
      <c r="BL74" s="14">
        <v>9300</v>
      </c>
      <c r="BM74" s="14">
        <v>1</v>
      </c>
      <c r="BN74" s="14">
        <v>2000</v>
      </c>
      <c r="BO74" s="14">
        <v>1</v>
      </c>
      <c r="BP74" s="20">
        <v>2500</v>
      </c>
      <c r="BQ74" s="20"/>
      <c r="BR74" s="20"/>
      <c r="BS74" s="14"/>
      <c r="BT74" s="14"/>
      <c r="BU74" s="14"/>
      <c r="BV74" s="14"/>
      <c r="BW74" s="14"/>
      <c r="BX74" s="19"/>
      <c r="BY74" s="16"/>
      <c r="BZ74" s="16"/>
    </row>
    <row r="75" spans="1:78" ht="18" x14ac:dyDescent="0.25">
      <c r="A75" s="10">
        <v>5</v>
      </c>
      <c r="B75" s="36" t="s">
        <v>75</v>
      </c>
      <c r="C75" s="12">
        <f t="shared" si="8"/>
        <v>22</v>
      </c>
      <c r="D75" s="12">
        <f t="shared" si="8"/>
        <v>31435</v>
      </c>
      <c r="E75" s="12">
        <f t="shared" si="8"/>
        <v>22</v>
      </c>
      <c r="F75" s="12">
        <f t="shared" si="8"/>
        <v>31435</v>
      </c>
      <c r="G75" s="21">
        <v>19</v>
      </c>
      <c r="H75" s="21">
        <v>26935</v>
      </c>
      <c r="I75" s="21">
        <v>19</v>
      </c>
      <c r="J75" s="21">
        <v>26935</v>
      </c>
      <c r="K75" s="21"/>
      <c r="L75" s="22"/>
      <c r="M75" s="22"/>
      <c r="N75" s="22"/>
      <c r="O75" s="23"/>
      <c r="P75" s="22"/>
      <c r="Q75" s="22"/>
      <c r="R75" s="22"/>
      <c r="S75" s="23"/>
      <c r="T75" s="21"/>
      <c r="U75" s="21"/>
      <c r="V75" s="21"/>
      <c r="W75" s="23"/>
      <c r="X75" s="22"/>
      <c r="Y75" s="22"/>
      <c r="Z75" s="22"/>
      <c r="AA75" s="23"/>
      <c r="AB75" s="22"/>
      <c r="AC75" s="22"/>
      <c r="AD75" s="22"/>
      <c r="AE75" s="14">
        <v>1</v>
      </c>
      <c r="AF75" s="14">
        <v>1500</v>
      </c>
      <c r="AG75" s="14">
        <v>1</v>
      </c>
      <c r="AH75" s="14">
        <v>1500</v>
      </c>
      <c r="AI75" s="14">
        <v>2</v>
      </c>
      <c r="AJ75" s="14">
        <v>3000</v>
      </c>
      <c r="AK75" s="14">
        <v>2</v>
      </c>
      <c r="AL75" s="14">
        <v>3000</v>
      </c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</row>
    <row r="76" spans="1:78" ht="18" x14ac:dyDescent="0.25">
      <c r="A76" s="24"/>
      <c r="B76" s="25" t="s">
        <v>40</v>
      </c>
      <c r="C76" s="26">
        <f>C75+C74+C73+C72+C71</f>
        <v>290</v>
      </c>
      <c r="D76" s="26">
        <f>D75+D74+D73+D72+D71</f>
        <v>531061.05000000005</v>
      </c>
      <c r="E76" s="26">
        <f>E75+E74+E73+E72+E71</f>
        <v>203</v>
      </c>
      <c r="F76" s="26">
        <f>F75+F74+F73+F72+F71</f>
        <v>386117.01</v>
      </c>
      <c r="G76" s="26">
        <f t="shared" ref="G76:BX76" si="9">G75+G74+G73+G72+G71</f>
        <v>225</v>
      </c>
      <c r="H76" s="26">
        <f t="shared" si="9"/>
        <v>351891.66</v>
      </c>
      <c r="I76" s="26">
        <f t="shared" si="9"/>
        <v>154</v>
      </c>
      <c r="J76" s="26">
        <f t="shared" si="9"/>
        <v>267961.67</v>
      </c>
      <c r="K76" s="26">
        <f t="shared" si="9"/>
        <v>8</v>
      </c>
      <c r="L76" s="26">
        <f t="shared" si="9"/>
        <v>16940.05</v>
      </c>
      <c r="M76" s="26">
        <f t="shared" si="9"/>
        <v>5</v>
      </c>
      <c r="N76" s="26">
        <f t="shared" si="9"/>
        <v>6920</v>
      </c>
      <c r="O76" s="26">
        <f t="shared" si="9"/>
        <v>21</v>
      </c>
      <c r="P76" s="26">
        <f t="shared" si="9"/>
        <v>33952.67</v>
      </c>
      <c r="Q76" s="26">
        <f t="shared" si="9"/>
        <v>16</v>
      </c>
      <c r="R76" s="26">
        <f t="shared" si="9"/>
        <v>27902.67</v>
      </c>
      <c r="S76" s="26">
        <f t="shared" si="9"/>
        <v>0</v>
      </c>
      <c r="T76" s="26">
        <f t="shared" si="9"/>
        <v>0</v>
      </c>
      <c r="U76" s="26">
        <f t="shared" si="9"/>
        <v>0</v>
      </c>
      <c r="V76" s="26">
        <f t="shared" si="9"/>
        <v>0</v>
      </c>
      <c r="W76" s="26">
        <f t="shared" si="9"/>
        <v>1</v>
      </c>
      <c r="X76" s="26">
        <f t="shared" si="9"/>
        <v>6000</v>
      </c>
      <c r="Y76" s="26">
        <f t="shared" si="9"/>
        <v>1</v>
      </c>
      <c r="Z76" s="26">
        <f t="shared" si="9"/>
        <v>6000</v>
      </c>
      <c r="AA76" s="26">
        <f t="shared" si="9"/>
        <v>0</v>
      </c>
      <c r="AB76" s="26">
        <f t="shared" si="9"/>
        <v>0</v>
      </c>
      <c r="AC76" s="26">
        <f t="shared" si="9"/>
        <v>0</v>
      </c>
      <c r="AD76" s="26">
        <f t="shared" si="9"/>
        <v>0</v>
      </c>
      <c r="AE76" s="26">
        <f t="shared" si="9"/>
        <v>11</v>
      </c>
      <c r="AF76" s="26">
        <f t="shared" si="9"/>
        <v>71000</v>
      </c>
      <c r="AG76" s="26">
        <f t="shared" si="9"/>
        <v>8</v>
      </c>
      <c r="AH76" s="26">
        <f t="shared" si="9"/>
        <v>35856</v>
      </c>
      <c r="AI76" s="26">
        <f t="shared" si="9"/>
        <v>2</v>
      </c>
      <c r="AJ76" s="26">
        <f t="shared" si="9"/>
        <v>3000</v>
      </c>
      <c r="AK76" s="26">
        <f t="shared" si="9"/>
        <v>2</v>
      </c>
      <c r="AL76" s="26">
        <f t="shared" si="9"/>
        <v>3000</v>
      </c>
      <c r="AM76" s="26">
        <f t="shared" si="9"/>
        <v>8</v>
      </c>
      <c r="AN76" s="26">
        <f t="shared" si="9"/>
        <v>25366.67</v>
      </c>
      <c r="AO76" s="26">
        <f t="shared" si="9"/>
        <v>8</v>
      </c>
      <c r="AP76" s="26">
        <f t="shared" si="9"/>
        <v>25366.67</v>
      </c>
      <c r="AQ76" s="26">
        <f t="shared" si="9"/>
        <v>0</v>
      </c>
      <c r="AR76" s="26">
        <f t="shared" si="9"/>
        <v>0</v>
      </c>
      <c r="AS76" s="26">
        <f t="shared" si="9"/>
        <v>0</v>
      </c>
      <c r="AT76" s="26">
        <f t="shared" si="9"/>
        <v>0</v>
      </c>
      <c r="AU76" s="26">
        <f t="shared" si="9"/>
        <v>0</v>
      </c>
      <c r="AV76" s="26">
        <f t="shared" si="9"/>
        <v>0</v>
      </c>
      <c r="AW76" s="26">
        <f t="shared" si="9"/>
        <v>0</v>
      </c>
      <c r="AX76" s="26">
        <f t="shared" si="9"/>
        <v>0</v>
      </c>
      <c r="AY76" s="26">
        <f t="shared" si="9"/>
        <v>0</v>
      </c>
      <c r="AZ76" s="26">
        <f t="shared" si="9"/>
        <v>0</v>
      </c>
      <c r="BA76" s="26">
        <f t="shared" si="9"/>
        <v>0</v>
      </c>
      <c r="BB76" s="26">
        <f t="shared" si="9"/>
        <v>0</v>
      </c>
      <c r="BC76" s="26">
        <f t="shared" si="9"/>
        <v>0</v>
      </c>
      <c r="BD76" s="26">
        <f t="shared" si="9"/>
        <v>0</v>
      </c>
      <c r="BE76" s="26">
        <f t="shared" si="9"/>
        <v>0</v>
      </c>
      <c r="BF76" s="26">
        <f t="shared" si="9"/>
        <v>0</v>
      </c>
      <c r="BG76" s="26">
        <f t="shared" si="9"/>
        <v>0</v>
      </c>
      <c r="BH76" s="26">
        <f t="shared" si="9"/>
        <v>0</v>
      </c>
      <c r="BI76" s="26">
        <f t="shared" si="9"/>
        <v>0</v>
      </c>
      <c r="BJ76" s="26">
        <f t="shared" si="9"/>
        <v>0</v>
      </c>
      <c r="BK76" s="26">
        <f t="shared" si="9"/>
        <v>12</v>
      </c>
      <c r="BL76" s="26">
        <f t="shared" si="9"/>
        <v>19810</v>
      </c>
      <c r="BM76" s="26">
        <f t="shared" si="9"/>
        <v>8</v>
      </c>
      <c r="BN76" s="26">
        <f t="shared" si="9"/>
        <v>12510</v>
      </c>
      <c r="BO76" s="26">
        <f t="shared" si="9"/>
        <v>2</v>
      </c>
      <c r="BP76" s="26">
        <f t="shared" si="9"/>
        <v>3100</v>
      </c>
      <c r="BQ76" s="26">
        <f t="shared" si="9"/>
        <v>1</v>
      </c>
      <c r="BR76" s="26">
        <f t="shared" si="9"/>
        <v>600</v>
      </c>
      <c r="BS76" s="26">
        <f t="shared" si="9"/>
        <v>0</v>
      </c>
      <c r="BT76" s="26">
        <f t="shared" si="9"/>
        <v>0</v>
      </c>
      <c r="BU76" s="26">
        <f t="shared" si="9"/>
        <v>0</v>
      </c>
      <c r="BV76" s="26">
        <f t="shared" si="9"/>
        <v>0</v>
      </c>
      <c r="BW76" s="26">
        <f t="shared" si="9"/>
        <v>0</v>
      </c>
      <c r="BX76" s="26">
        <f t="shared" si="9"/>
        <v>0</v>
      </c>
      <c r="BY76" s="26">
        <f>BY75+BY74+BY73+BY72+BY71</f>
        <v>0</v>
      </c>
      <c r="BZ76" s="26">
        <f>BZ75+BZ74+BZ73+BZ72+BZ71</f>
        <v>0</v>
      </c>
    </row>
    <row r="77" spans="1:78" ht="18.75" thickBot="1" x14ac:dyDescent="0.3">
      <c r="C77" s="2" t="s">
        <v>76</v>
      </c>
    </row>
    <row r="78" spans="1:78" ht="25.5" customHeight="1" thickBot="1" x14ac:dyDescent="0.3">
      <c r="A78" s="77" t="s">
        <v>1</v>
      </c>
      <c r="B78" s="80" t="s">
        <v>2</v>
      </c>
      <c r="C78" s="68" t="s">
        <v>3</v>
      </c>
      <c r="D78" s="68"/>
      <c r="E78" s="68"/>
      <c r="F78" s="68"/>
      <c r="G78" s="74" t="s">
        <v>4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68" t="s">
        <v>5</v>
      </c>
      <c r="X78" s="68"/>
      <c r="Y78" s="68"/>
      <c r="Z78" s="68"/>
      <c r="AA78" s="68"/>
      <c r="AB78" s="68"/>
      <c r="AC78" s="68"/>
      <c r="AD78" s="68"/>
      <c r="AE78" s="68" t="s">
        <v>6</v>
      </c>
      <c r="AF78" s="68"/>
      <c r="AG78" s="68"/>
      <c r="AH78" s="68"/>
      <c r="AI78" s="68"/>
      <c r="AJ78" s="68"/>
      <c r="AK78" s="68"/>
      <c r="AL78" s="68"/>
      <c r="AM78" s="75" t="s">
        <v>7</v>
      </c>
      <c r="AN78" s="75"/>
      <c r="AO78" s="75"/>
      <c r="AP78" s="75"/>
      <c r="AQ78" s="75"/>
      <c r="AR78" s="75"/>
      <c r="AS78" s="75"/>
      <c r="AT78" s="75"/>
      <c r="AU78" s="68" t="s">
        <v>8</v>
      </c>
      <c r="AV78" s="68"/>
      <c r="AW78" s="68"/>
      <c r="AX78" s="68"/>
      <c r="AY78" s="68"/>
      <c r="AZ78" s="68"/>
      <c r="BA78" s="68"/>
      <c r="BB78" s="68"/>
      <c r="BC78" s="68" t="s">
        <v>9</v>
      </c>
      <c r="BD78" s="68"/>
      <c r="BE78" s="68"/>
      <c r="BF78" s="68"/>
      <c r="BG78" s="68"/>
      <c r="BH78" s="68"/>
      <c r="BI78" s="68"/>
      <c r="BJ78" s="68"/>
      <c r="BK78" s="68" t="s">
        <v>10</v>
      </c>
      <c r="BL78" s="68"/>
      <c r="BM78" s="68"/>
      <c r="BN78" s="68"/>
      <c r="BO78" s="68"/>
      <c r="BP78" s="68"/>
      <c r="BQ78" s="68"/>
      <c r="BR78" s="68"/>
      <c r="BS78" s="68" t="s">
        <v>11</v>
      </c>
      <c r="BT78" s="68"/>
      <c r="BU78" s="68"/>
      <c r="BV78" s="68"/>
      <c r="BW78" s="68"/>
      <c r="BX78" s="68"/>
      <c r="BY78" s="68"/>
      <c r="BZ78" s="68"/>
    </row>
    <row r="79" spans="1:78" s="27" customFormat="1" ht="48" customHeight="1" thickBot="1" x14ac:dyDescent="0.3">
      <c r="A79" s="78"/>
      <c r="B79" s="81"/>
      <c r="C79" s="62" t="s">
        <v>12</v>
      </c>
      <c r="D79" s="62" t="s">
        <v>13</v>
      </c>
      <c r="E79" s="76" t="s">
        <v>14</v>
      </c>
      <c r="F79" s="76"/>
      <c r="G79" s="64" t="s">
        <v>15</v>
      </c>
      <c r="H79" s="64"/>
      <c r="I79" s="64"/>
      <c r="J79" s="64"/>
      <c r="K79" s="64" t="s">
        <v>16</v>
      </c>
      <c r="L79" s="64"/>
      <c r="M79" s="64"/>
      <c r="N79" s="64"/>
      <c r="O79" s="64" t="s">
        <v>17</v>
      </c>
      <c r="P79" s="64"/>
      <c r="Q79" s="64"/>
      <c r="R79" s="64"/>
      <c r="S79" s="64" t="s">
        <v>18</v>
      </c>
      <c r="T79" s="64"/>
      <c r="U79" s="64"/>
      <c r="V79" s="64"/>
      <c r="W79" s="64" t="s">
        <v>19</v>
      </c>
      <c r="X79" s="64"/>
      <c r="Y79" s="64"/>
      <c r="Z79" s="64"/>
      <c r="AA79" s="64" t="s">
        <v>20</v>
      </c>
      <c r="AB79" s="64"/>
      <c r="AC79" s="64"/>
      <c r="AD79" s="64"/>
      <c r="AE79" s="64" t="s">
        <v>21</v>
      </c>
      <c r="AF79" s="64"/>
      <c r="AG79" s="64"/>
      <c r="AH79" s="64"/>
      <c r="AI79" s="64" t="s">
        <v>20</v>
      </c>
      <c r="AJ79" s="64"/>
      <c r="AK79" s="64"/>
      <c r="AL79" s="64"/>
      <c r="AM79" s="64" t="s">
        <v>22</v>
      </c>
      <c r="AN79" s="64"/>
      <c r="AO79" s="64"/>
      <c r="AP79" s="64"/>
      <c r="AQ79" s="64" t="s">
        <v>20</v>
      </c>
      <c r="AR79" s="64"/>
      <c r="AS79" s="64"/>
      <c r="AT79" s="64"/>
      <c r="AU79" s="64" t="s">
        <v>23</v>
      </c>
      <c r="AV79" s="64"/>
      <c r="AW79" s="64"/>
      <c r="AX79" s="64"/>
      <c r="AY79" s="64" t="s">
        <v>20</v>
      </c>
      <c r="AZ79" s="64"/>
      <c r="BA79" s="64"/>
      <c r="BB79" s="64"/>
      <c r="BC79" s="64" t="s">
        <v>24</v>
      </c>
      <c r="BD79" s="64"/>
      <c r="BE79" s="64"/>
      <c r="BF79" s="64"/>
      <c r="BG79" s="64" t="s">
        <v>20</v>
      </c>
      <c r="BH79" s="64"/>
      <c r="BI79" s="64"/>
      <c r="BJ79" s="64"/>
      <c r="BK79" s="64" t="s">
        <v>25</v>
      </c>
      <c r="BL79" s="64"/>
      <c r="BM79" s="64"/>
      <c r="BN79" s="64"/>
      <c r="BO79" s="64" t="s">
        <v>20</v>
      </c>
      <c r="BP79" s="64"/>
      <c r="BQ79" s="64"/>
      <c r="BR79" s="64"/>
      <c r="BS79" s="64" t="s">
        <v>26</v>
      </c>
      <c r="BT79" s="64"/>
      <c r="BU79" s="64"/>
      <c r="BV79" s="64"/>
      <c r="BW79" s="64" t="s">
        <v>20</v>
      </c>
      <c r="BX79" s="64"/>
      <c r="BY79" s="64"/>
      <c r="BZ79" s="64"/>
    </row>
    <row r="80" spans="1:78" ht="75.75" customHeight="1" thickBot="1" x14ac:dyDescent="0.3">
      <c r="A80" s="78"/>
      <c r="B80" s="81"/>
      <c r="C80" s="62"/>
      <c r="D80" s="62"/>
      <c r="E80" s="62" t="s">
        <v>27</v>
      </c>
      <c r="F80" s="65" t="s">
        <v>28</v>
      </c>
      <c r="G80" s="62" t="s">
        <v>29</v>
      </c>
      <c r="H80" s="62" t="s">
        <v>30</v>
      </c>
      <c r="I80" s="63" t="s">
        <v>14</v>
      </c>
      <c r="J80" s="63"/>
      <c r="K80" s="62" t="s">
        <v>29</v>
      </c>
      <c r="L80" s="62" t="s">
        <v>30</v>
      </c>
      <c r="M80" s="63" t="s">
        <v>14</v>
      </c>
      <c r="N80" s="63"/>
      <c r="O80" s="62" t="s">
        <v>29</v>
      </c>
      <c r="P80" s="62" t="s">
        <v>30</v>
      </c>
      <c r="Q80" s="63" t="s">
        <v>14</v>
      </c>
      <c r="R80" s="63"/>
      <c r="S80" s="62" t="s">
        <v>29</v>
      </c>
      <c r="T80" s="62" t="s">
        <v>30</v>
      </c>
      <c r="U80" s="63" t="s">
        <v>14</v>
      </c>
      <c r="V80" s="63"/>
      <c r="W80" s="62" t="s">
        <v>29</v>
      </c>
      <c r="X80" s="62" t="s">
        <v>30</v>
      </c>
      <c r="Y80" s="63" t="s">
        <v>14</v>
      </c>
      <c r="Z80" s="63"/>
      <c r="AA80" s="62" t="s">
        <v>29</v>
      </c>
      <c r="AB80" s="62" t="s">
        <v>30</v>
      </c>
      <c r="AC80" s="63" t="s">
        <v>14</v>
      </c>
      <c r="AD80" s="63"/>
      <c r="AE80" s="62" t="s">
        <v>29</v>
      </c>
      <c r="AF80" s="62" t="s">
        <v>30</v>
      </c>
      <c r="AG80" s="63" t="s">
        <v>14</v>
      </c>
      <c r="AH80" s="63"/>
      <c r="AI80" s="62" t="s">
        <v>29</v>
      </c>
      <c r="AJ80" s="62" t="s">
        <v>30</v>
      </c>
      <c r="AK80" s="63" t="s">
        <v>14</v>
      </c>
      <c r="AL80" s="63"/>
      <c r="AM80" s="62" t="s">
        <v>29</v>
      </c>
      <c r="AN80" s="62" t="s">
        <v>30</v>
      </c>
      <c r="AO80" s="63" t="s">
        <v>14</v>
      </c>
      <c r="AP80" s="63"/>
      <c r="AQ80" s="62" t="s">
        <v>29</v>
      </c>
      <c r="AR80" s="62" t="s">
        <v>30</v>
      </c>
      <c r="AS80" s="63" t="s">
        <v>14</v>
      </c>
      <c r="AT80" s="63"/>
      <c r="AU80" s="62" t="s">
        <v>29</v>
      </c>
      <c r="AV80" s="62" t="s">
        <v>30</v>
      </c>
      <c r="AW80" s="63" t="s">
        <v>14</v>
      </c>
      <c r="AX80" s="63"/>
      <c r="AY80" s="62" t="s">
        <v>29</v>
      </c>
      <c r="AZ80" s="62" t="s">
        <v>30</v>
      </c>
      <c r="BA80" s="63" t="s">
        <v>14</v>
      </c>
      <c r="BB80" s="63"/>
      <c r="BC80" s="62" t="s">
        <v>29</v>
      </c>
      <c r="BD80" s="62" t="s">
        <v>30</v>
      </c>
      <c r="BE80" s="63" t="s">
        <v>14</v>
      </c>
      <c r="BF80" s="63"/>
      <c r="BG80" s="62" t="s">
        <v>29</v>
      </c>
      <c r="BH80" s="62" t="s">
        <v>30</v>
      </c>
      <c r="BI80" s="63" t="s">
        <v>14</v>
      </c>
      <c r="BJ80" s="63"/>
      <c r="BK80" s="62" t="s">
        <v>29</v>
      </c>
      <c r="BL80" s="62" t="s">
        <v>30</v>
      </c>
      <c r="BM80" s="63" t="s">
        <v>14</v>
      </c>
      <c r="BN80" s="63"/>
      <c r="BO80" s="62" t="s">
        <v>29</v>
      </c>
      <c r="BP80" s="62" t="s">
        <v>30</v>
      </c>
      <c r="BQ80" s="63" t="s">
        <v>14</v>
      </c>
      <c r="BR80" s="63"/>
      <c r="BS80" s="62" t="s">
        <v>29</v>
      </c>
      <c r="BT80" s="62" t="s">
        <v>30</v>
      </c>
      <c r="BU80" s="63" t="s">
        <v>14</v>
      </c>
      <c r="BV80" s="63"/>
      <c r="BW80" s="62" t="s">
        <v>29</v>
      </c>
      <c r="BX80" s="66" t="s">
        <v>30</v>
      </c>
      <c r="BY80" s="63" t="s">
        <v>14</v>
      </c>
      <c r="BZ80" s="63"/>
    </row>
    <row r="81" spans="1:78" ht="35.25" customHeight="1" thickBot="1" x14ac:dyDescent="0.3">
      <c r="A81" s="79"/>
      <c r="B81" s="82"/>
      <c r="C81" s="62"/>
      <c r="D81" s="62"/>
      <c r="E81" s="62"/>
      <c r="F81" s="65"/>
      <c r="G81" s="62"/>
      <c r="H81" s="62"/>
      <c r="I81" s="4" t="s">
        <v>27</v>
      </c>
      <c r="J81" s="4" t="s">
        <v>28</v>
      </c>
      <c r="K81" s="62"/>
      <c r="L81" s="62"/>
      <c r="M81" s="4" t="s">
        <v>27</v>
      </c>
      <c r="N81" s="4" t="s">
        <v>28</v>
      </c>
      <c r="O81" s="62"/>
      <c r="P81" s="62"/>
      <c r="Q81" s="4" t="s">
        <v>27</v>
      </c>
      <c r="R81" s="4" t="s">
        <v>28</v>
      </c>
      <c r="S81" s="62"/>
      <c r="T81" s="62"/>
      <c r="U81" s="4" t="s">
        <v>27</v>
      </c>
      <c r="V81" s="4" t="s">
        <v>28</v>
      </c>
      <c r="W81" s="62"/>
      <c r="X81" s="62"/>
      <c r="Y81" s="4" t="s">
        <v>27</v>
      </c>
      <c r="Z81" s="4" t="s">
        <v>28</v>
      </c>
      <c r="AA81" s="62"/>
      <c r="AB81" s="62"/>
      <c r="AC81" s="4" t="s">
        <v>27</v>
      </c>
      <c r="AD81" s="4" t="s">
        <v>28</v>
      </c>
      <c r="AE81" s="62"/>
      <c r="AF81" s="62"/>
      <c r="AG81" s="4" t="s">
        <v>27</v>
      </c>
      <c r="AH81" s="4" t="s">
        <v>28</v>
      </c>
      <c r="AI81" s="62"/>
      <c r="AJ81" s="62"/>
      <c r="AK81" s="4" t="s">
        <v>27</v>
      </c>
      <c r="AL81" s="4" t="s">
        <v>28</v>
      </c>
      <c r="AM81" s="62"/>
      <c r="AN81" s="62"/>
      <c r="AO81" s="4" t="s">
        <v>27</v>
      </c>
      <c r="AP81" s="4" t="s">
        <v>28</v>
      </c>
      <c r="AQ81" s="62"/>
      <c r="AR81" s="62"/>
      <c r="AS81" s="4" t="s">
        <v>27</v>
      </c>
      <c r="AT81" s="4" t="s">
        <v>28</v>
      </c>
      <c r="AU81" s="62"/>
      <c r="AV81" s="62"/>
      <c r="AW81" s="4" t="s">
        <v>27</v>
      </c>
      <c r="AX81" s="4" t="s">
        <v>28</v>
      </c>
      <c r="AY81" s="62"/>
      <c r="AZ81" s="62"/>
      <c r="BA81" s="4" t="s">
        <v>27</v>
      </c>
      <c r="BB81" s="4" t="s">
        <v>28</v>
      </c>
      <c r="BC81" s="62"/>
      <c r="BD81" s="62"/>
      <c r="BE81" s="4" t="s">
        <v>27</v>
      </c>
      <c r="BF81" s="4" t="s">
        <v>28</v>
      </c>
      <c r="BG81" s="62"/>
      <c r="BH81" s="62"/>
      <c r="BI81" s="4" t="s">
        <v>27</v>
      </c>
      <c r="BJ81" s="4" t="s">
        <v>28</v>
      </c>
      <c r="BK81" s="62"/>
      <c r="BL81" s="62"/>
      <c r="BM81" s="4" t="s">
        <v>27</v>
      </c>
      <c r="BN81" s="4" t="s">
        <v>28</v>
      </c>
      <c r="BO81" s="62"/>
      <c r="BP81" s="62"/>
      <c r="BQ81" s="4" t="s">
        <v>27</v>
      </c>
      <c r="BR81" s="4" t="s">
        <v>28</v>
      </c>
      <c r="BS81" s="62"/>
      <c r="BT81" s="62"/>
      <c r="BU81" s="4" t="s">
        <v>27</v>
      </c>
      <c r="BV81" s="4" t="s">
        <v>28</v>
      </c>
      <c r="BW81" s="62"/>
      <c r="BX81" s="66"/>
      <c r="BY81" s="4" t="s">
        <v>27</v>
      </c>
      <c r="BZ81" s="4" t="s">
        <v>28</v>
      </c>
    </row>
    <row r="82" spans="1:78" ht="15.75" customHeight="1" thickBot="1" x14ac:dyDescent="0.3">
      <c r="A82" s="40">
        <v>1</v>
      </c>
      <c r="B82" s="40">
        <v>2</v>
      </c>
      <c r="C82" s="40">
        <v>3</v>
      </c>
      <c r="D82" s="40">
        <v>4</v>
      </c>
      <c r="E82" s="40">
        <v>5</v>
      </c>
      <c r="F82" s="40">
        <v>6</v>
      </c>
      <c r="G82" s="40">
        <v>7</v>
      </c>
      <c r="H82" s="40">
        <v>8</v>
      </c>
      <c r="I82" s="40">
        <v>9</v>
      </c>
      <c r="J82" s="40">
        <v>10</v>
      </c>
      <c r="K82" s="40">
        <v>11</v>
      </c>
      <c r="L82" s="40">
        <v>12</v>
      </c>
      <c r="M82" s="40">
        <v>13</v>
      </c>
      <c r="N82" s="40">
        <v>14</v>
      </c>
      <c r="O82" s="40">
        <v>15</v>
      </c>
      <c r="P82" s="40">
        <v>16</v>
      </c>
      <c r="Q82" s="40">
        <v>17</v>
      </c>
      <c r="R82" s="40">
        <v>18</v>
      </c>
      <c r="S82" s="40">
        <v>19</v>
      </c>
      <c r="T82" s="40">
        <v>20</v>
      </c>
      <c r="U82" s="40">
        <v>21</v>
      </c>
      <c r="V82" s="40">
        <v>22</v>
      </c>
      <c r="W82" s="40">
        <v>23</v>
      </c>
      <c r="X82" s="40">
        <v>24</v>
      </c>
      <c r="Y82" s="40">
        <v>25</v>
      </c>
      <c r="Z82" s="40">
        <v>26</v>
      </c>
      <c r="AA82" s="40">
        <v>27</v>
      </c>
      <c r="AB82" s="40">
        <v>28</v>
      </c>
      <c r="AC82" s="40">
        <v>29</v>
      </c>
      <c r="AD82" s="40">
        <v>30</v>
      </c>
      <c r="AE82" s="40">
        <v>31</v>
      </c>
      <c r="AF82" s="40">
        <v>32</v>
      </c>
      <c r="AG82" s="40">
        <v>33</v>
      </c>
      <c r="AH82" s="40">
        <v>34</v>
      </c>
      <c r="AI82" s="40">
        <v>35</v>
      </c>
      <c r="AJ82" s="40">
        <v>36</v>
      </c>
      <c r="AK82" s="40">
        <v>37</v>
      </c>
      <c r="AL82" s="40">
        <v>38</v>
      </c>
      <c r="AM82" s="40">
        <v>39</v>
      </c>
      <c r="AN82" s="40">
        <v>40</v>
      </c>
      <c r="AO82" s="40">
        <v>41</v>
      </c>
      <c r="AP82" s="40">
        <v>42</v>
      </c>
      <c r="AQ82" s="40">
        <v>43</v>
      </c>
      <c r="AR82" s="40">
        <v>44</v>
      </c>
      <c r="AS82" s="40">
        <v>45</v>
      </c>
      <c r="AT82" s="40">
        <v>46</v>
      </c>
      <c r="AU82" s="40">
        <v>47</v>
      </c>
      <c r="AV82" s="40">
        <v>48</v>
      </c>
      <c r="AW82" s="40">
        <v>49</v>
      </c>
      <c r="AX82" s="40">
        <v>50</v>
      </c>
      <c r="AY82" s="40">
        <v>51</v>
      </c>
      <c r="AZ82" s="40">
        <v>52</v>
      </c>
      <c r="BA82" s="40">
        <v>53</v>
      </c>
      <c r="BB82" s="40">
        <v>54</v>
      </c>
      <c r="BC82" s="40">
        <v>55</v>
      </c>
      <c r="BD82" s="40">
        <v>56</v>
      </c>
      <c r="BE82" s="40">
        <v>57</v>
      </c>
      <c r="BF82" s="40">
        <v>58</v>
      </c>
      <c r="BG82" s="40">
        <v>59</v>
      </c>
      <c r="BH82" s="40">
        <v>60</v>
      </c>
      <c r="BI82" s="40">
        <v>61</v>
      </c>
      <c r="BJ82" s="40">
        <v>62</v>
      </c>
      <c r="BK82" s="40">
        <v>63</v>
      </c>
      <c r="BL82" s="40">
        <v>64</v>
      </c>
      <c r="BM82" s="40">
        <v>65</v>
      </c>
      <c r="BN82" s="40">
        <v>66</v>
      </c>
      <c r="BO82" s="40">
        <v>67</v>
      </c>
      <c r="BP82" s="40">
        <v>68</v>
      </c>
      <c r="BQ82" s="40">
        <v>69</v>
      </c>
      <c r="BR82" s="40">
        <v>70</v>
      </c>
      <c r="BS82" s="40">
        <v>71</v>
      </c>
      <c r="BT82" s="40">
        <v>72</v>
      </c>
      <c r="BU82" s="40">
        <v>73</v>
      </c>
      <c r="BV82" s="40">
        <v>74</v>
      </c>
      <c r="BW82" s="40">
        <v>75</v>
      </c>
      <c r="BX82" s="40">
        <v>76</v>
      </c>
      <c r="BY82" s="40">
        <v>77</v>
      </c>
      <c r="BZ82" s="40">
        <v>78</v>
      </c>
    </row>
    <row r="83" spans="1:78" ht="18" x14ac:dyDescent="0.25">
      <c r="A83" s="45">
        <v>2</v>
      </c>
      <c r="B83" s="46" t="s">
        <v>76</v>
      </c>
      <c r="C83" s="34">
        <f t="shared" ref="C83:F87" si="10">G83+K83+O83+S83+W83+AA83+AE83+AI83+AM83+AQ83+AU83+AY83+BC83+BG83+BK83+BO83+BS83+BW83</f>
        <v>108</v>
      </c>
      <c r="D83" s="34">
        <f t="shared" si="10"/>
        <v>182344.14</v>
      </c>
      <c r="E83" s="34">
        <f t="shared" si="10"/>
        <v>96</v>
      </c>
      <c r="F83" s="34">
        <f t="shared" si="10"/>
        <v>174452.68000000002</v>
      </c>
      <c r="G83" s="47">
        <v>71</v>
      </c>
      <c r="H83" s="48">
        <v>114991.69</v>
      </c>
      <c r="I83" s="48">
        <v>66</v>
      </c>
      <c r="J83" s="48">
        <v>114820</v>
      </c>
      <c r="K83" s="49">
        <v>21</v>
      </c>
      <c r="L83" s="49">
        <v>44535.75</v>
      </c>
      <c r="M83" s="49">
        <v>17</v>
      </c>
      <c r="N83" s="49">
        <v>39016</v>
      </c>
      <c r="O83" s="49">
        <v>6</v>
      </c>
      <c r="P83" s="49">
        <v>4300</v>
      </c>
      <c r="Q83" s="49">
        <v>3</v>
      </c>
      <c r="R83" s="49">
        <v>2100</v>
      </c>
      <c r="S83" s="49">
        <v>1</v>
      </c>
      <c r="T83" s="49">
        <v>500</v>
      </c>
      <c r="U83" s="49">
        <v>1</v>
      </c>
      <c r="V83" s="49">
        <v>500</v>
      </c>
      <c r="W83" s="49">
        <v>1</v>
      </c>
      <c r="X83" s="49">
        <v>5020</v>
      </c>
      <c r="Y83" s="49">
        <v>1</v>
      </c>
      <c r="Z83" s="49">
        <v>5020</v>
      </c>
      <c r="AA83" s="49">
        <v>0</v>
      </c>
      <c r="AB83" s="49">
        <v>0</v>
      </c>
      <c r="AC83" s="49">
        <v>0</v>
      </c>
      <c r="AD83" s="49">
        <v>0</v>
      </c>
      <c r="AE83" s="49">
        <v>3</v>
      </c>
      <c r="AF83" s="49">
        <v>8200</v>
      </c>
      <c r="AG83" s="49">
        <v>3</v>
      </c>
      <c r="AH83" s="49">
        <v>8200</v>
      </c>
      <c r="AI83" s="49">
        <v>0</v>
      </c>
      <c r="AJ83" s="49">
        <v>0</v>
      </c>
      <c r="AK83" s="49">
        <v>0</v>
      </c>
      <c r="AL83" s="49">
        <v>0</v>
      </c>
      <c r="AM83" s="49">
        <v>0</v>
      </c>
      <c r="AN83" s="49">
        <v>0</v>
      </c>
      <c r="AO83" s="49">
        <v>0</v>
      </c>
      <c r="AP83" s="49">
        <v>0</v>
      </c>
      <c r="AQ83" s="49">
        <v>0</v>
      </c>
      <c r="AR83" s="49">
        <v>0</v>
      </c>
      <c r="AS83" s="49">
        <v>0</v>
      </c>
      <c r="AT83" s="49">
        <v>0</v>
      </c>
      <c r="AU83" s="49">
        <v>0</v>
      </c>
      <c r="AV83" s="49">
        <v>0</v>
      </c>
      <c r="AW83" s="49">
        <v>0</v>
      </c>
      <c r="AX83" s="49">
        <v>0</v>
      </c>
      <c r="AY83" s="49">
        <v>0</v>
      </c>
      <c r="AZ83" s="49">
        <v>0</v>
      </c>
      <c r="BA83" s="49">
        <v>0</v>
      </c>
      <c r="BB83" s="49">
        <v>0</v>
      </c>
      <c r="BC83" s="49">
        <v>0</v>
      </c>
      <c r="BD83" s="49">
        <v>0</v>
      </c>
      <c r="BE83" s="49">
        <v>0</v>
      </c>
      <c r="BF83" s="49">
        <v>0</v>
      </c>
      <c r="BG83" s="49">
        <v>0</v>
      </c>
      <c r="BH83" s="49">
        <v>0</v>
      </c>
      <c r="BI83" s="49">
        <v>0</v>
      </c>
      <c r="BJ83" s="49">
        <v>0</v>
      </c>
      <c r="BK83" s="49">
        <v>3</v>
      </c>
      <c r="BL83" s="49">
        <v>3631.5</v>
      </c>
      <c r="BM83" s="49">
        <v>3</v>
      </c>
      <c r="BN83" s="49">
        <v>3631.48</v>
      </c>
      <c r="BO83" s="49">
        <v>2</v>
      </c>
      <c r="BP83" s="50">
        <v>1165.2</v>
      </c>
      <c r="BQ83" s="50">
        <v>2</v>
      </c>
      <c r="BR83" s="50">
        <v>1165.2</v>
      </c>
      <c r="BS83" s="49">
        <v>0</v>
      </c>
      <c r="BT83" s="49">
        <v>0</v>
      </c>
      <c r="BU83" s="49">
        <v>0</v>
      </c>
      <c r="BV83" s="49">
        <v>0</v>
      </c>
      <c r="BW83" s="49">
        <v>0</v>
      </c>
      <c r="BX83" s="49">
        <v>0</v>
      </c>
      <c r="BY83" s="51">
        <v>0</v>
      </c>
      <c r="BZ83" s="51">
        <v>0</v>
      </c>
    </row>
    <row r="84" spans="1:78" ht="18" x14ac:dyDescent="0.25">
      <c r="A84" s="10">
        <v>3</v>
      </c>
      <c r="B84" s="32" t="s">
        <v>77</v>
      </c>
      <c r="C84" s="12">
        <f t="shared" si="10"/>
        <v>73</v>
      </c>
      <c r="D84" s="12">
        <f t="shared" si="10"/>
        <v>116003.04999999999</v>
      </c>
      <c r="E84" s="12">
        <f t="shared" si="10"/>
        <v>71</v>
      </c>
      <c r="F84" s="12">
        <f t="shared" si="10"/>
        <v>114004.82999999999</v>
      </c>
      <c r="G84" s="13">
        <v>57</v>
      </c>
      <c r="H84" s="14">
        <v>96441.65</v>
      </c>
      <c r="I84" s="14">
        <v>57</v>
      </c>
      <c r="J84" s="14">
        <v>96441.65</v>
      </c>
      <c r="K84" s="14">
        <v>1</v>
      </c>
      <c r="L84" s="14">
        <v>2000</v>
      </c>
      <c r="M84" s="14">
        <v>1</v>
      </c>
      <c r="N84" s="14">
        <v>2000</v>
      </c>
      <c r="O84" s="14">
        <v>8</v>
      </c>
      <c r="P84" s="14">
        <v>8561.4</v>
      </c>
      <c r="Q84" s="14">
        <v>8</v>
      </c>
      <c r="R84" s="14">
        <v>8561.4</v>
      </c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>
        <v>3</v>
      </c>
      <c r="AF84" s="14">
        <v>5000</v>
      </c>
      <c r="AG84" s="14">
        <v>3</v>
      </c>
      <c r="AH84" s="14">
        <v>5000</v>
      </c>
      <c r="AI84" s="14"/>
      <c r="AJ84" s="14"/>
      <c r="AK84" s="14"/>
      <c r="AL84" s="14"/>
      <c r="AM84" s="14"/>
      <c r="AN84" s="14"/>
      <c r="AO84" s="14"/>
      <c r="AP84" s="14"/>
      <c r="AQ84" s="14">
        <v>0</v>
      </c>
      <c r="AR84" s="14">
        <v>0</v>
      </c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>
        <v>4</v>
      </c>
      <c r="BL84" s="14">
        <v>4000</v>
      </c>
      <c r="BM84" s="14">
        <v>2</v>
      </c>
      <c r="BN84" s="14">
        <v>2001.78</v>
      </c>
      <c r="BO84" s="19"/>
      <c r="BP84" s="15"/>
      <c r="BQ84" s="15"/>
      <c r="BR84" s="15"/>
      <c r="BS84" s="14"/>
      <c r="BT84" s="14"/>
      <c r="BU84" s="14"/>
      <c r="BV84" s="14"/>
      <c r="BW84" s="14"/>
      <c r="BX84" s="14"/>
      <c r="BY84" s="16"/>
      <c r="BZ84" s="16"/>
    </row>
    <row r="85" spans="1:78" ht="18" x14ac:dyDescent="0.25">
      <c r="A85" s="10">
        <v>4</v>
      </c>
      <c r="B85" s="32" t="s">
        <v>78</v>
      </c>
      <c r="C85" s="12">
        <f t="shared" si="10"/>
        <v>54</v>
      </c>
      <c r="D85" s="12">
        <f t="shared" si="10"/>
        <v>81942</v>
      </c>
      <c r="E85" s="12">
        <f t="shared" si="10"/>
        <v>35</v>
      </c>
      <c r="F85" s="12">
        <f t="shared" si="10"/>
        <v>41922</v>
      </c>
      <c r="G85" s="13">
        <v>44</v>
      </c>
      <c r="H85" s="14">
        <v>67212</v>
      </c>
      <c r="I85" s="14">
        <v>29</v>
      </c>
      <c r="J85" s="14">
        <v>33342</v>
      </c>
      <c r="K85" s="14">
        <v>2</v>
      </c>
      <c r="L85" s="14">
        <v>3480</v>
      </c>
      <c r="M85" s="14">
        <v>1</v>
      </c>
      <c r="N85" s="14">
        <v>2080</v>
      </c>
      <c r="O85" s="14">
        <v>4</v>
      </c>
      <c r="P85" s="14">
        <v>5250</v>
      </c>
      <c r="Q85" s="14">
        <v>2</v>
      </c>
      <c r="R85" s="14">
        <v>2500</v>
      </c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>
        <v>4</v>
      </c>
      <c r="BL85" s="14">
        <v>6000</v>
      </c>
      <c r="BM85" s="14">
        <v>3</v>
      </c>
      <c r="BN85" s="14">
        <v>4000</v>
      </c>
      <c r="BO85" s="14"/>
      <c r="BP85" s="15"/>
      <c r="BQ85" s="15"/>
      <c r="BR85" s="15"/>
      <c r="BS85" s="14"/>
      <c r="BT85" s="14"/>
      <c r="BU85" s="14"/>
      <c r="BV85" s="14"/>
      <c r="BW85" s="14"/>
      <c r="BX85" s="14"/>
      <c r="BY85" s="16"/>
      <c r="BZ85" s="16"/>
    </row>
    <row r="86" spans="1:78" ht="18" x14ac:dyDescent="0.25">
      <c r="A86" s="10">
        <v>5</v>
      </c>
      <c r="B86" s="32" t="s">
        <v>79</v>
      </c>
      <c r="C86" s="12">
        <f t="shared" si="10"/>
        <v>27</v>
      </c>
      <c r="D86" s="12">
        <f t="shared" si="10"/>
        <v>36104.800000000003</v>
      </c>
      <c r="E86" s="12">
        <f t="shared" si="10"/>
        <v>0</v>
      </c>
      <c r="F86" s="12">
        <f t="shared" si="10"/>
        <v>0</v>
      </c>
      <c r="G86" s="21">
        <v>22</v>
      </c>
      <c r="H86" s="21">
        <v>17811.8</v>
      </c>
      <c r="I86" s="21">
        <v>0</v>
      </c>
      <c r="J86" s="21">
        <v>0</v>
      </c>
      <c r="K86" s="21">
        <v>1</v>
      </c>
      <c r="L86" s="22">
        <v>780</v>
      </c>
      <c r="M86" s="22">
        <v>0</v>
      </c>
      <c r="N86" s="22">
        <v>0</v>
      </c>
      <c r="O86" s="23">
        <v>4</v>
      </c>
      <c r="P86" s="22">
        <v>17513</v>
      </c>
      <c r="Q86" s="22">
        <v>0</v>
      </c>
      <c r="R86" s="22">
        <v>0</v>
      </c>
      <c r="S86" s="23">
        <v>0</v>
      </c>
      <c r="T86" s="21">
        <v>0</v>
      </c>
      <c r="U86" s="21">
        <v>0</v>
      </c>
      <c r="V86" s="21">
        <v>0</v>
      </c>
      <c r="W86" s="23">
        <v>0</v>
      </c>
      <c r="X86" s="22">
        <v>0</v>
      </c>
      <c r="Y86" s="22">
        <v>0</v>
      </c>
      <c r="Z86" s="22">
        <v>0</v>
      </c>
      <c r="AA86" s="23">
        <v>0</v>
      </c>
      <c r="AB86" s="22">
        <v>0</v>
      </c>
      <c r="AC86" s="22">
        <v>0</v>
      </c>
      <c r="AD86" s="22">
        <v>0</v>
      </c>
      <c r="AE86" s="19">
        <v>0</v>
      </c>
      <c r="AF86" s="19">
        <v>0</v>
      </c>
      <c r="AG86" s="19">
        <v>0</v>
      </c>
      <c r="AH86" s="19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>
        <v>0</v>
      </c>
      <c r="BM86" s="14">
        <v>0</v>
      </c>
      <c r="BN86" s="14">
        <v>0</v>
      </c>
      <c r="BO86" s="14">
        <v>0</v>
      </c>
      <c r="BP86" s="15">
        <v>0</v>
      </c>
      <c r="BQ86" s="15">
        <v>0</v>
      </c>
      <c r="BR86" s="15">
        <v>0</v>
      </c>
      <c r="BS86" s="14">
        <v>0</v>
      </c>
      <c r="BT86" s="14">
        <v>0</v>
      </c>
      <c r="BU86" s="14">
        <v>0</v>
      </c>
      <c r="BV86" s="14">
        <v>0</v>
      </c>
      <c r="BW86" s="23">
        <v>0</v>
      </c>
      <c r="BX86" s="21">
        <v>0</v>
      </c>
      <c r="BY86" s="16">
        <v>0</v>
      </c>
      <c r="BZ86" s="16">
        <v>0</v>
      </c>
    </row>
    <row r="87" spans="1:78" ht="18" x14ac:dyDescent="0.25">
      <c r="A87" s="10">
        <v>6</v>
      </c>
      <c r="B87" s="32" t="s">
        <v>80</v>
      </c>
      <c r="C87" s="12">
        <f t="shared" si="10"/>
        <v>14</v>
      </c>
      <c r="D87" s="12">
        <f t="shared" si="10"/>
        <v>11180</v>
      </c>
      <c r="E87" s="12">
        <f t="shared" si="10"/>
        <v>0</v>
      </c>
      <c r="F87" s="12">
        <f t="shared" si="10"/>
        <v>0</v>
      </c>
      <c r="G87" s="21">
        <v>11</v>
      </c>
      <c r="H87" s="21">
        <v>8180</v>
      </c>
      <c r="I87" s="21">
        <v>0</v>
      </c>
      <c r="J87" s="21">
        <v>0</v>
      </c>
      <c r="K87" s="21"/>
      <c r="L87" s="21"/>
      <c r="M87" s="21"/>
      <c r="N87" s="21"/>
      <c r="O87" s="21"/>
      <c r="P87" s="21"/>
      <c r="Q87" s="21"/>
      <c r="R87" s="21"/>
      <c r="S87" s="52"/>
      <c r="T87" s="21"/>
      <c r="U87" s="21"/>
      <c r="V87" s="21"/>
      <c r="W87" s="21">
        <v>0</v>
      </c>
      <c r="X87" s="21">
        <v>0</v>
      </c>
      <c r="Y87" s="21"/>
      <c r="Z87" s="21"/>
      <c r="AA87" s="21"/>
      <c r="AB87" s="21"/>
      <c r="AC87" s="21"/>
      <c r="AD87" s="21"/>
      <c r="AE87" s="14">
        <v>1</v>
      </c>
      <c r="AF87" s="14">
        <v>1200</v>
      </c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>
        <v>2</v>
      </c>
      <c r="BL87" s="14">
        <v>1800</v>
      </c>
      <c r="BM87" s="14"/>
      <c r="BN87" s="14"/>
      <c r="BO87" s="14"/>
      <c r="BP87" s="15"/>
      <c r="BQ87" s="15"/>
      <c r="BR87" s="15"/>
      <c r="BS87" s="14"/>
      <c r="BT87" s="14"/>
      <c r="BU87" s="14"/>
      <c r="BV87" s="14"/>
      <c r="BW87" s="14"/>
      <c r="BX87" s="14"/>
      <c r="BY87" s="16"/>
      <c r="BZ87" s="16"/>
    </row>
    <row r="88" spans="1:78" ht="18" x14ac:dyDescent="0.25">
      <c r="A88" s="24"/>
      <c r="B88" s="25" t="s">
        <v>40</v>
      </c>
      <c r="C88" s="26">
        <f>C83+C84+C85+C86+C87</f>
        <v>276</v>
      </c>
      <c r="D88" s="26">
        <f t="shared" ref="D88:BX88" si="11">D83+D84+D85+D86+D87</f>
        <v>427573.99</v>
      </c>
      <c r="E88" s="26">
        <f t="shared" si="11"/>
        <v>202</v>
      </c>
      <c r="F88" s="26">
        <f t="shared" si="11"/>
        <v>330379.51</v>
      </c>
      <c r="G88" s="26">
        <f t="shared" si="11"/>
        <v>205</v>
      </c>
      <c r="H88" s="26">
        <f t="shared" si="11"/>
        <v>304637.13999999996</v>
      </c>
      <c r="I88" s="26">
        <f t="shared" si="11"/>
        <v>152</v>
      </c>
      <c r="J88" s="26">
        <f t="shared" si="11"/>
        <v>244603.65</v>
      </c>
      <c r="K88" s="26">
        <f t="shared" si="11"/>
        <v>25</v>
      </c>
      <c r="L88" s="26">
        <f t="shared" si="11"/>
        <v>50795.75</v>
      </c>
      <c r="M88" s="26">
        <f t="shared" si="11"/>
        <v>19</v>
      </c>
      <c r="N88" s="26">
        <f t="shared" si="11"/>
        <v>43096</v>
      </c>
      <c r="O88" s="26">
        <f t="shared" si="11"/>
        <v>22</v>
      </c>
      <c r="P88" s="26">
        <f t="shared" si="11"/>
        <v>35624.400000000001</v>
      </c>
      <c r="Q88" s="26">
        <f t="shared" si="11"/>
        <v>13</v>
      </c>
      <c r="R88" s="26">
        <f t="shared" si="11"/>
        <v>13161.4</v>
      </c>
      <c r="S88" s="26">
        <f t="shared" si="11"/>
        <v>1</v>
      </c>
      <c r="T88" s="26">
        <f t="shared" si="11"/>
        <v>500</v>
      </c>
      <c r="U88" s="26">
        <f t="shared" si="11"/>
        <v>1</v>
      </c>
      <c r="V88" s="26">
        <f t="shared" si="11"/>
        <v>500</v>
      </c>
      <c r="W88" s="26">
        <f t="shared" si="11"/>
        <v>1</v>
      </c>
      <c r="X88" s="26">
        <f t="shared" si="11"/>
        <v>5020</v>
      </c>
      <c r="Y88" s="26">
        <f t="shared" si="11"/>
        <v>1</v>
      </c>
      <c r="Z88" s="26">
        <f t="shared" si="11"/>
        <v>5020</v>
      </c>
      <c r="AA88" s="26">
        <f t="shared" si="11"/>
        <v>0</v>
      </c>
      <c r="AB88" s="26">
        <f t="shared" si="11"/>
        <v>0</v>
      </c>
      <c r="AC88" s="26">
        <f t="shared" si="11"/>
        <v>0</v>
      </c>
      <c r="AD88" s="26">
        <f t="shared" si="11"/>
        <v>0</v>
      </c>
      <c r="AE88" s="26">
        <f t="shared" si="11"/>
        <v>7</v>
      </c>
      <c r="AF88" s="26">
        <f t="shared" si="11"/>
        <v>14400</v>
      </c>
      <c r="AG88" s="26">
        <f t="shared" si="11"/>
        <v>6</v>
      </c>
      <c r="AH88" s="26">
        <f t="shared" si="11"/>
        <v>13200</v>
      </c>
      <c r="AI88" s="26">
        <f t="shared" si="11"/>
        <v>0</v>
      </c>
      <c r="AJ88" s="26">
        <f t="shared" si="11"/>
        <v>0</v>
      </c>
      <c r="AK88" s="26">
        <f t="shared" si="11"/>
        <v>0</v>
      </c>
      <c r="AL88" s="26">
        <f t="shared" si="11"/>
        <v>0</v>
      </c>
      <c r="AM88" s="26">
        <f t="shared" si="11"/>
        <v>0</v>
      </c>
      <c r="AN88" s="26">
        <f t="shared" si="11"/>
        <v>0</v>
      </c>
      <c r="AO88" s="26">
        <f t="shared" si="11"/>
        <v>0</v>
      </c>
      <c r="AP88" s="26">
        <f t="shared" si="11"/>
        <v>0</v>
      </c>
      <c r="AQ88" s="26">
        <f t="shared" si="11"/>
        <v>0</v>
      </c>
      <c r="AR88" s="26">
        <f t="shared" si="11"/>
        <v>0</v>
      </c>
      <c r="AS88" s="26">
        <f t="shared" si="11"/>
        <v>0</v>
      </c>
      <c r="AT88" s="26">
        <f t="shared" si="11"/>
        <v>0</v>
      </c>
      <c r="AU88" s="26">
        <f t="shared" si="11"/>
        <v>0</v>
      </c>
      <c r="AV88" s="26">
        <f t="shared" si="11"/>
        <v>0</v>
      </c>
      <c r="AW88" s="26">
        <f t="shared" si="11"/>
        <v>0</v>
      </c>
      <c r="AX88" s="26">
        <f t="shared" si="11"/>
        <v>0</v>
      </c>
      <c r="AY88" s="26">
        <f t="shared" si="11"/>
        <v>0</v>
      </c>
      <c r="AZ88" s="26">
        <f t="shared" si="11"/>
        <v>0</v>
      </c>
      <c r="BA88" s="26">
        <f t="shared" si="11"/>
        <v>0</v>
      </c>
      <c r="BB88" s="26">
        <f t="shared" si="11"/>
        <v>0</v>
      </c>
      <c r="BC88" s="26">
        <f t="shared" si="11"/>
        <v>0</v>
      </c>
      <c r="BD88" s="26">
        <f t="shared" si="11"/>
        <v>0</v>
      </c>
      <c r="BE88" s="26">
        <f t="shared" si="11"/>
        <v>0</v>
      </c>
      <c r="BF88" s="26">
        <f t="shared" si="11"/>
        <v>0</v>
      </c>
      <c r="BG88" s="26">
        <f t="shared" si="11"/>
        <v>0</v>
      </c>
      <c r="BH88" s="26">
        <f t="shared" si="11"/>
        <v>0</v>
      </c>
      <c r="BI88" s="26">
        <f t="shared" si="11"/>
        <v>0</v>
      </c>
      <c r="BJ88" s="26">
        <f t="shared" si="11"/>
        <v>0</v>
      </c>
      <c r="BK88" s="26">
        <f t="shared" si="11"/>
        <v>13</v>
      </c>
      <c r="BL88" s="26">
        <f t="shared" si="11"/>
        <v>15431.5</v>
      </c>
      <c r="BM88" s="26">
        <f t="shared" si="11"/>
        <v>8</v>
      </c>
      <c r="BN88" s="26">
        <f t="shared" si="11"/>
        <v>9633.26</v>
      </c>
      <c r="BO88" s="26">
        <f t="shared" si="11"/>
        <v>2</v>
      </c>
      <c r="BP88" s="26">
        <f t="shared" si="11"/>
        <v>1165.2</v>
      </c>
      <c r="BQ88" s="26">
        <f t="shared" si="11"/>
        <v>2</v>
      </c>
      <c r="BR88" s="26">
        <f t="shared" si="11"/>
        <v>1165.2</v>
      </c>
      <c r="BS88" s="26">
        <f t="shared" si="11"/>
        <v>0</v>
      </c>
      <c r="BT88" s="26">
        <f t="shared" si="11"/>
        <v>0</v>
      </c>
      <c r="BU88" s="26">
        <f t="shared" si="11"/>
        <v>0</v>
      </c>
      <c r="BV88" s="26">
        <f t="shared" si="11"/>
        <v>0</v>
      </c>
      <c r="BW88" s="26">
        <f t="shared" si="11"/>
        <v>0</v>
      </c>
      <c r="BX88" s="26">
        <f t="shared" si="11"/>
        <v>0</v>
      </c>
      <c r="BY88" s="26">
        <f>BY83+BY84+BY85+BY86+BY87</f>
        <v>0</v>
      </c>
      <c r="BZ88" s="26">
        <f>BZ83+BZ84+BZ85+BZ86+BZ87</f>
        <v>0</v>
      </c>
    </row>
    <row r="89" spans="1:78" ht="18.75" thickBot="1" x14ac:dyDescent="0.3">
      <c r="C89" s="2" t="s">
        <v>81</v>
      </c>
    </row>
    <row r="90" spans="1:78" ht="25.5" customHeight="1" thickBot="1" x14ac:dyDescent="0.3">
      <c r="A90" s="77" t="s">
        <v>1</v>
      </c>
      <c r="B90" s="80" t="s">
        <v>2</v>
      </c>
      <c r="C90" s="68" t="s">
        <v>3</v>
      </c>
      <c r="D90" s="68"/>
      <c r="E90" s="68"/>
      <c r="F90" s="68"/>
      <c r="G90" s="74" t="s">
        <v>4</v>
      </c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68" t="s">
        <v>5</v>
      </c>
      <c r="X90" s="68"/>
      <c r="Y90" s="68"/>
      <c r="Z90" s="68"/>
      <c r="AA90" s="68"/>
      <c r="AB90" s="68"/>
      <c r="AC90" s="68"/>
      <c r="AD90" s="68"/>
      <c r="AE90" s="68" t="s">
        <v>6</v>
      </c>
      <c r="AF90" s="68"/>
      <c r="AG90" s="68"/>
      <c r="AH90" s="68"/>
      <c r="AI90" s="68"/>
      <c r="AJ90" s="68"/>
      <c r="AK90" s="68"/>
      <c r="AL90" s="68"/>
      <c r="AM90" s="75" t="s">
        <v>7</v>
      </c>
      <c r="AN90" s="75"/>
      <c r="AO90" s="75"/>
      <c r="AP90" s="75"/>
      <c r="AQ90" s="75"/>
      <c r="AR90" s="75"/>
      <c r="AS90" s="75"/>
      <c r="AT90" s="75"/>
      <c r="AU90" s="68" t="s">
        <v>8</v>
      </c>
      <c r="AV90" s="68"/>
      <c r="AW90" s="68"/>
      <c r="AX90" s="68"/>
      <c r="AY90" s="68"/>
      <c r="AZ90" s="68"/>
      <c r="BA90" s="68"/>
      <c r="BB90" s="68"/>
      <c r="BC90" s="68" t="s">
        <v>9</v>
      </c>
      <c r="BD90" s="68"/>
      <c r="BE90" s="68"/>
      <c r="BF90" s="68"/>
      <c r="BG90" s="68"/>
      <c r="BH90" s="68"/>
      <c r="BI90" s="68"/>
      <c r="BJ90" s="68"/>
      <c r="BK90" s="68" t="s">
        <v>10</v>
      </c>
      <c r="BL90" s="68"/>
      <c r="BM90" s="68"/>
      <c r="BN90" s="68"/>
      <c r="BO90" s="68"/>
      <c r="BP90" s="68"/>
      <c r="BQ90" s="68"/>
      <c r="BR90" s="68"/>
      <c r="BS90" s="68" t="s">
        <v>11</v>
      </c>
      <c r="BT90" s="68"/>
      <c r="BU90" s="68"/>
      <c r="BV90" s="68"/>
      <c r="BW90" s="68"/>
      <c r="BX90" s="68"/>
      <c r="BY90" s="68"/>
      <c r="BZ90" s="68"/>
    </row>
    <row r="91" spans="1:78" s="27" customFormat="1" ht="48" customHeight="1" thickBot="1" x14ac:dyDescent="0.3">
      <c r="A91" s="78"/>
      <c r="B91" s="81"/>
      <c r="C91" s="62" t="s">
        <v>12</v>
      </c>
      <c r="D91" s="62" t="s">
        <v>13</v>
      </c>
      <c r="E91" s="76" t="s">
        <v>14</v>
      </c>
      <c r="F91" s="76"/>
      <c r="G91" s="64" t="s">
        <v>15</v>
      </c>
      <c r="H91" s="64"/>
      <c r="I91" s="64"/>
      <c r="J91" s="64"/>
      <c r="K91" s="64" t="s">
        <v>16</v>
      </c>
      <c r="L91" s="64"/>
      <c r="M91" s="64"/>
      <c r="N91" s="64"/>
      <c r="O91" s="64" t="s">
        <v>17</v>
      </c>
      <c r="P91" s="64"/>
      <c r="Q91" s="64"/>
      <c r="R91" s="64"/>
      <c r="S91" s="64" t="s">
        <v>18</v>
      </c>
      <c r="T91" s="64"/>
      <c r="U91" s="64"/>
      <c r="V91" s="64"/>
      <c r="W91" s="64" t="s">
        <v>19</v>
      </c>
      <c r="X91" s="64"/>
      <c r="Y91" s="64"/>
      <c r="Z91" s="64"/>
      <c r="AA91" s="64" t="s">
        <v>20</v>
      </c>
      <c r="AB91" s="64"/>
      <c r="AC91" s="64"/>
      <c r="AD91" s="64"/>
      <c r="AE91" s="64" t="s">
        <v>21</v>
      </c>
      <c r="AF91" s="64"/>
      <c r="AG91" s="64"/>
      <c r="AH91" s="64"/>
      <c r="AI91" s="64" t="s">
        <v>20</v>
      </c>
      <c r="AJ91" s="64"/>
      <c r="AK91" s="64"/>
      <c r="AL91" s="64"/>
      <c r="AM91" s="64" t="s">
        <v>22</v>
      </c>
      <c r="AN91" s="64"/>
      <c r="AO91" s="64"/>
      <c r="AP91" s="64"/>
      <c r="AQ91" s="64" t="s">
        <v>20</v>
      </c>
      <c r="AR91" s="64"/>
      <c r="AS91" s="64"/>
      <c r="AT91" s="64"/>
      <c r="AU91" s="64" t="s">
        <v>23</v>
      </c>
      <c r="AV91" s="64"/>
      <c r="AW91" s="64"/>
      <c r="AX91" s="64"/>
      <c r="AY91" s="64" t="s">
        <v>20</v>
      </c>
      <c r="AZ91" s="64"/>
      <c r="BA91" s="64"/>
      <c r="BB91" s="64"/>
      <c r="BC91" s="64" t="s">
        <v>24</v>
      </c>
      <c r="BD91" s="64"/>
      <c r="BE91" s="64"/>
      <c r="BF91" s="64"/>
      <c r="BG91" s="64" t="s">
        <v>20</v>
      </c>
      <c r="BH91" s="64"/>
      <c r="BI91" s="64"/>
      <c r="BJ91" s="64"/>
      <c r="BK91" s="64" t="s">
        <v>25</v>
      </c>
      <c r="BL91" s="64"/>
      <c r="BM91" s="64"/>
      <c r="BN91" s="64"/>
      <c r="BO91" s="64" t="s">
        <v>20</v>
      </c>
      <c r="BP91" s="64"/>
      <c r="BQ91" s="64"/>
      <c r="BR91" s="64"/>
      <c r="BS91" s="64" t="s">
        <v>26</v>
      </c>
      <c r="BT91" s="64"/>
      <c r="BU91" s="64"/>
      <c r="BV91" s="64"/>
      <c r="BW91" s="64" t="s">
        <v>20</v>
      </c>
      <c r="BX91" s="64"/>
      <c r="BY91" s="64"/>
      <c r="BZ91" s="64"/>
    </row>
    <row r="92" spans="1:78" ht="78" customHeight="1" thickBot="1" x14ac:dyDescent="0.3">
      <c r="A92" s="78"/>
      <c r="B92" s="81"/>
      <c r="C92" s="62"/>
      <c r="D92" s="62"/>
      <c r="E92" s="62" t="s">
        <v>27</v>
      </c>
      <c r="F92" s="65" t="s">
        <v>28</v>
      </c>
      <c r="G92" s="62" t="s">
        <v>29</v>
      </c>
      <c r="H92" s="62" t="s">
        <v>30</v>
      </c>
      <c r="I92" s="63" t="s">
        <v>14</v>
      </c>
      <c r="J92" s="63"/>
      <c r="K92" s="62" t="s">
        <v>29</v>
      </c>
      <c r="L92" s="62" t="s">
        <v>30</v>
      </c>
      <c r="M92" s="63" t="s">
        <v>14</v>
      </c>
      <c r="N92" s="63"/>
      <c r="O92" s="62" t="s">
        <v>29</v>
      </c>
      <c r="P92" s="62" t="s">
        <v>30</v>
      </c>
      <c r="Q92" s="63" t="s">
        <v>14</v>
      </c>
      <c r="R92" s="63"/>
      <c r="S92" s="62" t="s">
        <v>29</v>
      </c>
      <c r="T92" s="62" t="s">
        <v>30</v>
      </c>
      <c r="U92" s="63" t="s">
        <v>14</v>
      </c>
      <c r="V92" s="63"/>
      <c r="W92" s="62" t="s">
        <v>29</v>
      </c>
      <c r="X92" s="62" t="s">
        <v>30</v>
      </c>
      <c r="Y92" s="63" t="s">
        <v>14</v>
      </c>
      <c r="Z92" s="63"/>
      <c r="AA92" s="62" t="s">
        <v>29</v>
      </c>
      <c r="AB92" s="62" t="s">
        <v>30</v>
      </c>
      <c r="AC92" s="63" t="s">
        <v>14</v>
      </c>
      <c r="AD92" s="63"/>
      <c r="AE92" s="62" t="s">
        <v>29</v>
      </c>
      <c r="AF92" s="62" t="s">
        <v>30</v>
      </c>
      <c r="AG92" s="63" t="s">
        <v>14</v>
      </c>
      <c r="AH92" s="63"/>
      <c r="AI92" s="62" t="s">
        <v>29</v>
      </c>
      <c r="AJ92" s="62" t="s">
        <v>30</v>
      </c>
      <c r="AK92" s="63" t="s">
        <v>14</v>
      </c>
      <c r="AL92" s="63"/>
      <c r="AM92" s="62" t="s">
        <v>29</v>
      </c>
      <c r="AN92" s="62" t="s">
        <v>30</v>
      </c>
      <c r="AO92" s="63" t="s">
        <v>14</v>
      </c>
      <c r="AP92" s="63"/>
      <c r="AQ92" s="62" t="s">
        <v>29</v>
      </c>
      <c r="AR92" s="62" t="s">
        <v>30</v>
      </c>
      <c r="AS92" s="63" t="s">
        <v>14</v>
      </c>
      <c r="AT92" s="63"/>
      <c r="AU92" s="62" t="s">
        <v>29</v>
      </c>
      <c r="AV92" s="62" t="s">
        <v>30</v>
      </c>
      <c r="AW92" s="63" t="s">
        <v>14</v>
      </c>
      <c r="AX92" s="63"/>
      <c r="AY92" s="62" t="s">
        <v>29</v>
      </c>
      <c r="AZ92" s="62" t="s">
        <v>30</v>
      </c>
      <c r="BA92" s="63" t="s">
        <v>14</v>
      </c>
      <c r="BB92" s="63"/>
      <c r="BC92" s="62" t="s">
        <v>29</v>
      </c>
      <c r="BD92" s="62" t="s">
        <v>30</v>
      </c>
      <c r="BE92" s="63" t="s">
        <v>14</v>
      </c>
      <c r="BF92" s="63"/>
      <c r="BG92" s="62" t="s">
        <v>29</v>
      </c>
      <c r="BH92" s="62" t="s">
        <v>30</v>
      </c>
      <c r="BI92" s="63" t="s">
        <v>14</v>
      </c>
      <c r="BJ92" s="63"/>
      <c r="BK92" s="62" t="s">
        <v>29</v>
      </c>
      <c r="BL92" s="62" t="s">
        <v>30</v>
      </c>
      <c r="BM92" s="63" t="s">
        <v>14</v>
      </c>
      <c r="BN92" s="63"/>
      <c r="BO92" s="62" t="s">
        <v>29</v>
      </c>
      <c r="BP92" s="62" t="s">
        <v>30</v>
      </c>
      <c r="BQ92" s="63" t="s">
        <v>14</v>
      </c>
      <c r="BR92" s="63"/>
      <c r="BS92" s="62" t="s">
        <v>29</v>
      </c>
      <c r="BT92" s="62" t="s">
        <v>30</v>
      </c>
      <c r="BU92" s="63" t="s">
        <v>14</v>
      </c>
      <c r="BV92" s="63"/>
      <c r="BW92" s="62" t="s">
        <v>29</v>
      </c>
      <c r="BX92" s="66" t="s">
        <v>30</v>
      </c>
      <c r="BY92" s="63" t="s">
        <v>14</v>
      </c>
      <c r="BZ92" s="63"/>
    </row>
    <row r="93" spans="1:78" ht="35.25" customHeight="1" thickBot="1" x14ac:dyDescent="0.3">
      <c r="A93" s="79"/>
      <c r="B93" s="82"/>
      <c r="C93" s="62"/>
      <c r="D93" s="62"/>
      <c r="E93" s="62"/>
      <c r="F93" s="65"/>
      <c r="G93" s="62"/>
      <c r="H93" s="62"/>
      <c r="I93" s="4" t="s">
        <v>27</v>
      </c>
      <c r="J93" s="4" t="s">
        <v>28</v>
      </c>
      <c r="K93" s="62"/>
      <c r="L93" s="62"/>
      <c r="M93" s="4" t="s">
        <v>27</v>
      </c>
      <c r="N93" s="4" t="s">
        <v>28</v>
      </c>
      <c r="O93" s="62"/>
      <c r="P93" s="62"/>
      <c r="Q93" s="4" t="s">
        <v>27</v>
      </c>
      <c r="R93" s="4" t="s">
        <v>28</v>
      </c>
      <c r="S93" s="62"/>
      <c r="T93" s="62"/>
      <c r="U93" s="4" t="s">
        <v>27</v>
      </c>
      <c r="V93" s="4" t="s">
        <v>28</v>
      </c>
      <c r="W93" s="62"/>
      <c r="X93" s="62"/>
      <c r="Y93" s="4" t="s">
        <v>27</v>
      </c>
      <c r="Z93" s="4" t="s">
        <v>28</v>
      </c>
      <c r="AA93" s="62"/>
      <c r="AB93" s="62"/>
      <c r="AC93" s="4" t="s">
        <v>27</v>
      </c>
      <c r="AD93" s="4" t="s">
        <v>28</v>
      </c>
      <c r="AE93" s="62"/>
      <c r="AF93" s="62"/>
      <c r="AG93" s="4" t="s">
        <v>27</v>
      </c>
      <c r="AH93" s="4" t="s">
        <v>28</v>
      </c>
      <c r="AI93" s="62"/>
      <c r="AJ93" s="62"/>
      <c r="AK93" s="4" t="s">
        <v>27</v>
      </c>
      <c r="AL93" s="4" t="s">
        <v>28</v>
      </c>
      <c r="AM93" s="62"/>
      <c r="AN93" s="62"/>
      <c r="AO93" s="4" t="s">
        <v>27</v>
      </c>
      <c r="AP93" s="4" t="s">
        <v>28</v>
      </c>
      <c r="AQ93" s="62"/>
      <c r="AR93" s="62"/>
      <c r="AS93" s="4" t="s">
        <v>27</v>
      </c>
      <c r="AT93" s="4" t="s">
        <v>28</v>
      </c>
      <c r="AU93" s="62"/>
      <c r="AV93" s="62"/>
      <c r="AW93" s="4" t="s">
        <v>27</v>
      </c>
      <c r="AX93" s="4" t="s">
        <v>28</v>
      </c>
      <c r="AY93" s="62"/>
      <c r="AZ93" s="62"/>
      <c r="BA93" s="4" t="s">
        <v>27</v>
      </c>
      <c r="BB93" s="4" t="s">
        <v>28</v>
      </c>
      <c r="BC93" s="62"/>
      <c r="BD93" s="62"/>
      <c r="BE93" s="4" t="s">
        <v>27</v>
      </c>
      <c r="BF93" s="4" t="s">
        <v>28</v>
      </c>
      <c r="BG93" s="62"/>
      <c r="BH93" s="62"/>
      <c r="BI93" s="4" t="s">
        <v>27</v>
      </c>
      <c r="BJ93" s="4" t="s">
        <v>28</v>
      </c>
      <c r="BK93" s="62"/>
      <c r="BL93" s="62"/>
      <c r="BM93" s="4" t="s">
        <v>27</v>
      </c>
      <c r="BN93" s="4" t="s">
        <v>28</v>
      </c>
      <c r="BO93" s="62"/>
      <c r="BP93" s="62"/>
      <c r="BQ93" s="4" t="s">
        <v>27</v>
      </c>
      <c r="BR93" s="4" t="s">
        <v>28</v>
      </c>
      <c r="BS93" s="62"/>
      <c r="BT93" s="62"/>
      <c r="BU93" s="4" t="s">
        <v>27</v>
      </c>
      <c r="BV93" s="4" t="s">
        <v>28</v>
      </c>
      <c r="BW93" s="62"/>
      <c r="BX93" s="66"/>
      <c r="BY93" s="4" t="s">
        <v>27</v>
      </c>
      <c r="BZ93" s="4" t="s">
        <v>28</v>
      </c>
    </row>
    <row r="94" spans="1:78" ht="15.75" customHeight="1" thickBot="1" x14ac:dyDescent="0.3">
      <c r="A94" s="40">
        <v>1</v>
      </c>
      <c r="B94" s="40">
        <v>2</v>
      </c>
      <c r="C94" s="40">
        <v>3</v>
      </c>
      <c r="D94" s="40">
        <v>4</v>
      </c>
      <c r="E94" s="40">
        <v>5</v>
      </c>
      <c r="F94" s="40">
        <v>6</v>
      </c>
      <c r="G94" s="40">
        <v>7</v>
      </c>
      <c r="H94" s="40">
        <v>8</v>
      </c>
      <c r="I94" s="40">
        <v>9</v>
      </c>
      <c r="J94" s="40">
        <v>10</v>
      </c>
      <c r="K94" s="40">
        <v>11</v>
      </c>
      <c r="L94" s="40">
        <v>12</v>
      </c>
      <c r="M94" s="40">
        <v>13</v>
      </c>
      <c r="N94" s="40">
        <v>14</v>
      </c>
      <c r="O94" s="40">
        <v>15</v>
      </c>
      <c r="P94" s="40">
        <v>16</v>
      </c>
      <c r="Q94" s="40">
        <v>17</v>
      </c>
      <c r="R94" s="40">
        <v>18</v>
      </c>
      <c r="S94" s="40">
        <v>19</v>
      </c>
      <c r="T94" s="40">
        <v>20</v>
      </c>
      <c r="U94" s="40">
        <v>21</v>
      </c>
      <c r="V94" s="40">
        <v>22</v>
      </c>
      <c r="W94" s="40">
        <v>23</v>
      </c>
      <c r="X94" s="40">
        <v>24</v>
      </c>
      <c r="Y94" s="40">
        <v>25</v>
      </c>
      <c r="Z94" s="40">
        <v>26</v>
      </c>
      <c r="AA94" s="40">
        <v>27</v>
      </c>
      <c r="AB94" s="40">
        <v>28</v>
      </c>
      <c r="AC94" s="40">
        <v>29</v>
      </c>
      <c r="AD94" s="40">
        <v>30</v>
      </c>
      <c r="AE94" s="40">
        <v>31</v>
      </c>
      <c r="AF94" s="40">
        <v>32</v>
      </c>
      <c r="AG94" s="40">
        <v>33</v>
      </c>
      <c r="AH94" s="40">
        <v>34</v>
      </c>
      <c r="AI94" s="40">
        <v>35</v>
      </c>
      <c r="AJ94" s="40">
        <v>36</v>
      </c>
      <c r="AK94" s="40">
        <v>37</v>
      </c>
      <c r="AL94" s="40">
        <v>38</v>
      </c>
      <c r="AM94" s="40">
        <v>39</v>
      </c>
      <c r="AN94" s="40">
        <v>40</v>
      </c>
      <c r="AO94" s="40">
        <v>41</v>
      </c>
      <c r="AP94" s="40">
        <v>42</v>
      </c>
      <c r="AQ94" s="40">
        <v>43</v>
      </c>
      <c r="AR94" s="40">
        <v>44</v>
      </c>
      <c r="AS94" s="40">
        <v>45</v>
      </c>
      <c r="AT94" s="40">
        <v>46</v>
      </c>
      <c r="AU94" s="40">
        <v>47</v>
      </c>
      <c r="AV94" s="40">
        <v>48</v>
      </c>
      <c r="AW94" s="40">
        <v>49</v>
      </c>
      <c r="AX94" s="40">
        <v>50</v>
      </c>
      <c r="AY94" s="40">
        <v>51</v>
      </c>
      <c r="AZ94" s="40">
        <v>52</v>
      </c>
      <c r="BA94" s="40">
        <v>53</v>
      </c>
      <c r="BB94" s="40">
        <v>54</v>
      </c>
      <c r="BC94" s="40">
        <v>55</v>
      </c>
      <c r="BD94" s="40">
        <v>56</v>
      </c>
      <c r="BE94" s="40">
        <v>57</v>
      </c>
      <c r="BF94" s="40">
        <v>58</v>
      </c>
      <c r="BG94" s="40">
        <v>59</v>
      </c>
      <c r="BH94" s="40">
        <v>60</v>
      </c>
      <c r="BI94" s="40">
        <v>61</v>
      </c>
      <c r="BJ94" s="40">
        <v>62</v>
      </c>
      <c r="BK94" s="40">
        <v>63</v>
      </c>
      <c r="BL94" s="40">
        <v>64</v>
      </c>
      <c r="BM94" s="40">
        <v>65</v>
      </c>
      <c r="BN94" s="40">
        <v>66</v>
      </c>
      <c r="BO94" s="40">
        <v>67</v>
      </c>
      <c r="BP94" s="40">
        <v>68</v>
      </c>
      <c r="BQ94" s="40">
        <v>69</v>
      </c>
      <c r="BR94" s="40">
        <v>70</v>
      </c>
      <c r="BS94" s="40">
        <v>71</v>
      </c>
      <c r="BT94" s="40">
        <v>72</v>
      </c>
      <c r="BU94" s="40">
        <v>73</v>
      </c>
      <c r="BV94" s="40">
        <v>74</v>
      </c>
      <c r="BW94" s="40">
        <v>75</v>
      </c>
      <c r="BX94" s="40">
        <v>76</v>
      </c>
      <c r="BY94" s="40">
        <v>77</v>
      </c>
      <c r="BZ94" s="40">
        <v>78</v>
      </c>
    </row>
    <row r="95" spans="1:78" ht="18" x14ac:dyDescent="0.25">
      <c r="A95" s="28">
        <v>1</v>
      </c>
      <c r="B95" s="44" t="s">
        <v>81</v>
      </c>
      <c r="C95" s="34">
        <f>G95+K95+O95+S95+W95+AA95+AE95+AI95+AM95+AQ95+AU95+AY95+BC95+BG95+BK95+BO95+BS95+BW95</f>
        <v>67</v>
      </c>
      <c r="D95" s="34">
        <f>H95+L95+P95+T95+X95+AB95+AF95+AJ95+AN95+AR95+AV95+AZ95+BD95+BH95+BL95+BP95+BT95+BX95</f>
        <v>130496.83</v>
      </c>
      <c r="E95" s="34">
        <f>I95+M95+Q95+U95+Y95+AC95+AG95+AK95+AO95+AS95+AW95+BA95+BE95+BI95+BM95+BQ95+BU95+BY95</f>
        <v>56</v>
      </c>
      <c r="F95" s="34">
        <f>J95+N95+R95+V95+Z95+AD95+AH95+AL95+AP95+AT95+AX95+BB95+BF95+BJ95+BN95+BR95+BV95+BZ95</f>
        <v>80197</v>
      </c>
      <c r="G95" s="9">
        <v>54</v>
      </c>
      <c r="H95" s="9">
        <v>77708</v>
      </c>
      <c r="I95" s="9">
        <v>46</v>
      </c>
      <c r="J95" s="9">
        <v>64208</v>
      </c>
      <c r="K95" s="9">
        <v>2</v>
      </c>
      <c r="L95" s="9">
        <v>9035.83</v>
      </c>
      <c r="M95" s="9">
        <v>2</v>
      </c>
      <c r="N95" s="9">
        <v>9036</v>
      </c>
      <c r="O95" s="35">
        <v>6</v>
      </c>
      <c r="P95" s="9">
        <v>4038</v>
      </c>
      <c r="Q95" s="9">
        <v>5</v>
      </c>
      <c r="R95" s="9">
        <v>3688</v>
      </c>
      <c r="S95" s="35"/>
      <c r="T95" s="9"/>
      <c r="U95" s="9"/>
      <c r="V95" s="9"/>
      <c r="W95" s="35">
        <v>1</v>
      </c>
      <c r="X95" s="9">
        <v>34950</v>
      </c>
      <c r="Y95" s="9"/>
      <c r="Z95" s="9"/>
      <c r="AA95" s="35">
        <v>2</v>
      </c>
      <c r="AB95" s="9">
        <v>2750</v>
      </c>
      <c r="AC95" s="9">
        <v>1</v>
      </c>
      <c r="AD95" s="9">
        <v>1250</v>
      </c>
      <c r="AE95" s="35">
        <v>1</v>
      </c>
      <c r="AF95" s="9">
        <v>90</v>
      </c>
      <c r="AG95" s="9">
        <v>1</v>
      </c>
      <c r="AH95" s="9">
        <v>90</v>
      </c>
      <c r="AI95" s="35"/>
      <c r="AJ95" s="9"/>
      <c r="AK95" s="9"/>
      <c r="AL95" s="9"/>
      <c r="AM95" s="35"/>
      <c r="AN95" s="9"/>
      <c r="AO95" s="9"/>
      <c r="AP95" s="9"/>
      <c r="AQ95" s="35"/>
      <c r="AR95" s="9"/>
      <c r="AS95" s="9"/>
      <c r="AT95" s="9"/>
      <c r="AU95" s="35"/>
      <c r="AV95" s="9"/>
      <c r="AW95" s="9"/>
      <c r="AX95" s="9"/>
      <c r="AY95" s="35"/>
      <c r="AZ95" s="9"/>
      <c r="BA95" s="9"/>
      <c r="BB95" s="9"/>
      <c r="BC95" s="35"/>
      <c r="BD95" s="9"/>
      <c r="BE95" s="9"/>
      <c r="BF95" s="9"/>
      <c r="BG95" s="35"/>
      <c r="BH95" s="9"/>
      <c r="BI95" s="9"/>
      <c r="BJ95" s="9"/>
      <c r="BK95" s="35"/>
      <c r="BL95" s="9"/>
      <c r="BM95" s="9"/>
      <c r="BN95" s="9"/>
      <c r="BO95" s="35">
        <v>1</v>
      </c>
      <c r="BP95" s="9">
        <v>1925</v>
      </c>
      <c r="BQ95" s="9">
        <v>1</v>
      </c>
      <c r="BR95" s="9">
        <v>1925</v>
      </c>
      <c r="BS95" s="35"/>
      <c r="BT95" s="9"/>
      <c r="BU95" s="9"/>
      <c r="BV95" s="9"/>
      <c r="BW95" s="35"/>
      <c r="BX95" s="9"/>
      <c r="BY95" s="9"/>
      <c r="BZ95" s="9"/>
    </row>
    <row r="96" spans="1:78" ht="18" x14ac:dyDescent="0.25">
      <c r="A96" s="10">
        <v>2</v>
      </c>
      <c r="B96" s="36" t="s">
        <v>82</v>
      </c>
      <c r="C96" s="12">
        <f t="shared" ref="C96:F101" si="12">G96+K96+O96+S96+W96+AA96+AE96+AI96+AM96+AQ96+AU96+AY96+BC96+BG96+BK96+BO96+BS96+BW96</f>
        <v>0</v>
      </c>
      <c r="D96" s="12">
        <f t="shared" si="12"/>
        <v>0</v>
      </c>
      <c r="E96" s="12">
        <f t="shared" si="12"/>
        <v>0</v>
      </c>
      <c r="F96" s="12">
        <f t="shared" si="12"/>
        <v>0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5"/>
      <c r="BQ96" s="15"/>
      <c r="BR96" s="15"/>
      <c r="BS96" s="14"/>
      <c r="BT96" s="14"/>
      <c r="BU96" s="14"/>
      <c r="BV96" s="14"/>
      <c r="BW96" s="14"/>
      <c r="BX96" s="14"/>
      <c r="BY96" s="16"/>
      <c r="BZ96" s="16"/>
    </row>
    <row r="97" spans="1:78" ht="18" x14ac:dyDescent="0.25">
      <c r="A97" s="10">
        <v>3</v>
      </c>
      <c r="B97" s="36" t="s">
        <v>83</v>
      </c>
      <c r="C97" s="12">
        <f t="shared" si="12"/>
        <v>128</v>
      </c>
      <c r="D97" s="12">
        <f t="shared" si="12"/>
        <v>904120</v>
      </c>
      <c r="E97" s="12">
        <f t="shared" si="12"/>
        <v>128</v>
      </c>
      <c r="F97" s="12">
        <f t="shared" si="12"/>
        <v>904120</v>
      </c>
      <c r="G97" s="13">
        <v>92</v>
      </c>
      <c r="H97" s="53">
        <v>470184</v>
      </c>
      <c r="I97" s="53">
        <v>92</v>
      </c>
      <c r="J97" s="53">
        <v>470184</v>
      </c>
      <c r="K97" s="14">
        <v>9</v>
      </c>
      <c r="L97" s="14">
        <v>12501</v>
      </c>
      <c r="M97" s="14">
        <v>9</v>
      </c>
      <c r="N97" s="14">
        <v>12501</v>
      </c>
      <c r="O97" s="14">
        <v>12</v>
      </c>
      <c r="P97" s="14">
        <v>19550</v>
      </c>
      <c r="Q97" s="14">
        <v>12</v>
      </c>
      <c r="R97" s="14">
        <v>19550</v>
      </c>
      <c r="S97" s="14">
        <v>0</v>
      </c>
      <c r="T97" s="14">
        <v>0</v>
      </c>
      <c r="U97" s="14"/>
      <c r="V97" s="14"/>
      <c r="W97" s="14"/>
      <c r="X97" s="14"/>
      <c r="Y97" s="14"/>
      <c r="Z97" s="14"/>
      <c r="AA97" s="39"/>
      <c r="AB97" s="14"/>
      <c r="AC97" s="14"/>
      <c r="AD97" s="14"/>
      <c r="AE97" s="14">
        <v>8</v>
      </c>
      <c r="AF97" s="14">
        <v>280265</v>
      </c>
      <c r="AG97" s="14">
        <v>8</v>
      </c>
      <c r="AH97" s="14">
        <v>280265</v>
      </c>
      <c r="AI97" s="14">
        <v>7</v>
      </c>
      <c r="AJ97" s="14">
        <v>121620</v>
      </c>
      <c r="AK97" s="14">
        <v>7</v>
      </c>
      <c r="AL97" s="14">
        <v>121620</v>
      </c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5"/>
      <c r="BQ97" s="15"/>
      <c r="BR97" s="15"/>
      <c r="BS97" s="14"/>
      <c r="BT97" s="14"/>
      <c r="BU97" s="14"/>
      <c r="BV97" s="14"/>
      <c r="BW97" s="14"/>
      <c r="BX97" s="14"/>
      <c r="BY97" s="16"/>
      <c r="BZ97" s="16"/>
    </row>
    <row r="98" spans="1:78" ht="18" x14ac:dyDescent="0.25">
      <c r="A98" s="10">
        <v>4</v>
      </c>
      <c r="B98" s="36" t="s">
        <v>84</v>
      </c>
      <c r="C98" s="12">
        <f t="shared" si="12"/>
        <v>82</v>
      </c>
      <c r="D98" s="12">
        <f t="shared" si="12"/>
        <v>170097</v>
      </c>
      <c r="E98" s="12">
        <f t="shared" si="12"/>
        <v>80</v>
      </c>
      <c r="F98" s="12">
        <f t="shared" si="12"/>
        <v>158997</v>
      </c>
      <c r="G98" s="13">
        <v>67</v>
      </c>
      <c r="H98" s="14">
        <v>117122</v>
      </c>
      <c r="I98" s="14">
        <v>65</v>
      </c>
      <c r="J98" s="14">
        <v>106022</v>
      </c>
      <c r="K98" s="14">
        <v>4</v>
      </c>
      <c r="L98" s="14">
        <v>6500</v>
      </c>
      <c r="M98" s="14">
        <v>4</v>
      </c>
      <c r="N98" s="14">
        <v>6500</v>
      </c>
      <c r="O98" s="14">
        <v>4</v>
      </c>
      <c r="P98" s="14">
        <v>6150</v>
      </c>
      <c r="Q98" s="14">
        <v>4</v>
      </c>
      <c r="R98" s="14">
        <v>6150</v>
      </c>
      <c r="S98" s="14">
        <v>1</v>
      </c>
      <c r="T98" s="14">
        <v>2500</v>
      </c>
      <c r="U98" s="14">
        <v>1</v>
      </c>
      <c r="V98" s="14">
        <v>2500</v>
      </c>
      <c r="W98" s="14"/>
      <c r="X98" s="14"/>
      <c r="Y98" s="14"/>
      <c r="Z98" s="14"/>
      <c r="AA98" s="14"/>
      <c r="AB98" s="14"/>
      <c r="AC98" s="14"/>
      <c r="AD98" s="14"/>
      <c r="AE98" s="14">
        <v>3</v>
      </c>
      <c r="AF98" s="14">
        <v>30000</v>
      </c>
      <c r="AG98" s="14">
        <v>3</v>
      </c>
      <c r="AH98" s="14">
        <v>30000</v>
      </c>
      <c r="AI98" s="14">
        <v>2</v>
      </c>
      <c r="AJ98" s="14">
        <v>2825</v>
      </c>
      <c r="AK98" s="14">
        <v>2</v>
      </c>
      <c r="AL98" s="14">
        <v>2825</v>
      </c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>
        <v>1</v>
      </c>
      <c r="BD98" s="14">
        <v>5000</v>
      </c>
      <c r="BE98" s="14">
        <v>1</v>
      </c>
      <c r="BF98" s="14">
        <v>5000</v>
      </c>
      <c r="BG98" s="14"/>
      <c r="BH98" s="14"/>
      <c r="BI98" s="14"/>
      <c r="BJ98" s="14"/>
      <c r="BK98" s="14"/>
      <c r="BL98" s="14"/>
      <c r="BM98" s="14"/>
      <c r="BN98" s="14"/>
      <c r="BO98" s="14"/>
      <c r="BP98" s="15"/>
      <c r="BQ98" s="15"/>
      <c r="BR98" s="15"/>
      <c r="BS98" s="14"/>
      <c r="BT98" s="14"/>
      <c r="BU98" s="14"/>
      <c r="BV98" s="14"/>
      <c r="BW98" s="14"/>
      <c r="BX98" s="14"/>
      <c r="BY98" s="16"/>
      <c r="BZ98" s="16"/>
    </row>
    <row r="99" spans="1:78" ht="18" x14ac:dyDescent="0.25">
      <c r="A99" s="10">
        <v>5</v>
      </c>
      <c r="B99" s="36" t="s">
        <v>85</v>
      </c>
      <c r="C99" s="12">
        <f t="shared" si="12"/>
        <v>32</v>
      </c>
      <c r="D99" s="12">
        <f t="shared" si="12"/>
        <v>67280</v>
      </c>
      <c r="E99" s="12">
        <f t="shared" si="12"/>
        <v>30</v>
      </c>
      <c r="F99" s="12">
        <f t="shared" si="12"/>
        <v>62780</v>
      </c>
      <c r="G99" s="21">
        <v>25</v>
      </c>
      <c r="H99" s="21">
        <v>49405</v>
      </c>
      <c r="I99" s="21">
        <v>23</v>
      </c>
      <c r="J99" s="21">
        <v>44905</v>
      </c>
      <c r="K99" s="21">
        <v>1</v>
      </c>
      <c r="L99" s="22">
        <v>1000</v>
      </c>
      <c r="M99" s="22">
        <v>1</v>
      </c>
      <c r="N99" s="22">
        <v>1000</v>
      </c>
      <c r="O99" s="23">
        <v>3</v>
      </c>
      <c r="P99" s="22">
        <v>5250</v>
      </c>
      <c r="Q99" s="22">
        <v>3</v>
      </c>
      <c r="R99" s="22">
        <v>5250</v>
      </c>
      <c r="S99" s="23"/>
      <c r="T99" s="21"/>
      <c r="U99" s="21"/>
      <c r="V99" s="21"/>
      <c r="W99" s="23"/>
      <c r="X99" s="22"/>
      <c r="Y99" s="22"/>
      <c r="Z99" s="22"/>
      <c r="AA99" s="23">
        <v>0</v>
      </c>
      <c r="AB99" s="22"/>
      <c r="AC99" s="22"/>
      <c r="AD99" s="22"/>
      <c r="AE99" s="14">
        <v>1</v>
      </c>
      <c r="AF99" s="14">
        <v>5000</v>
      </c>
      <c r="AG99" s="14">
        <v>1</v>
      </c>
      <c r="AH99" s="14">
        <v>5000</v>
      </c>
      <c r="AI99" s="14">
        <v>1</v>
      </c>
      <c r="AJ99" s="14">
        <v>1625</v>
      </c>
      <c r="AK99" s="14">
        <v>1</v>
      </c>
      <c r="AL99" s="14">
        <v>1625</v>
      </c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>
        <v>1</v>
      </c>
      <c r="BD99" s="14">
        <v>5000</v>
      </c>
      <c r="BE99" s="14">
        <v>1</v>
      </c>
      <c r="BF99" s="14">
        <v>5000</v>
      </c>
      <c r="BG99" s="14"/>
      <c r="BH99" s="14"/>
      <c r="BI99" s="14"/>
      <c r="BJ99" s="14"/>
      <c r="BK99" s="14"/>
      <c r="BL99" s="14"/>
      <c r="BM99" s="14"/>
      <c r="BN99" s="14"/>
      <c r="BO99" s="14"/>
      <c r="BP99" s="15"/>
      <c r="BQ99" s="15"/>
      <c r="BR99" s="15"/>
      <c r="BS99" s="14">
        <v>0</v>
      </c>
      <c r="BT99" s="14"/>
      <c r="BU99" s="14"/>
      <c r="BV99" s="14"/>
      <c r="BW99" s="23"/>
      <c r="BX99" s="21"/>
      <c r="BY99" s="16"/>
      <c r="BZ99" s="16"/>
    </row>
    <row r="100" spans="1:78" ht="18" x14ac:dyDescent="0.25">
      <c r="A100" s="10">
        <v>6</v>
      </c>
      <c r="B100" s="36" t="s">
        <v>86</v>
      </c>
      <c r="C100" s="12">
        <f t="shared" si="12"/>
        <v>9</v>
      </c>
      <c r="D100" s="12">
        <f t="shared" si="12"/>
        <v>33300</v>
      </c>
      <c r="E100" s="12">
        <f t="shared" si="12"/>
        <v>9</v>
      </c>
      <c r="F100" s="12">
        <f t="shared" si="12"/>
        <v>33300</v>
      </c>
      <c r="G100" s="21">
        <v>4</v>
      </c>
      <c r="H100" s="21">
        <v>6600</v>
      </c>
      <c r="I100" s="21">
        <v>4</v>
      </c>
      <c r="J100" s="21">
        <v>6600</v>
      </c>
      <c r="K100" s="21">
        <v>3</v>
      </c>
      <c r="L100" s="21">
        <v>5500</v>
      </c>
      <c r="M100" s="21">
        <v>3</v>
      </c>
      <c r="N100" s="21">
        <v>5500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14">
        <v>1</v>
      </c>
      <c r="AF100" s="14">
        <v>20000</v>
      </c>
      <c r="AG100" s="14">
        <v>1</v>
      </c>
      <c r="AH100" s="14">
        <v>20000</v>
      </c>
      <c r="AI100" s="14">
        <v>1</v>
      </c>
      <c r="AJ100" s="14">
        <v>1200</v>
      </c>
      <c r="AK100" s="14">
        <v>1</v>
      </c>
      <c r="AL100" s="14">
        <v>1200</v>
      </c>
      <c r="AM100" s="14">
        <v>0</v>
      </c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5"/>
      <c r="BQ100" s="15"/>
      <c r="BR100" s="15"/>
      <c r="BS100" s="14"/>
      <c r="BT100" s="14"/>
      <c r="BU100" s="14"/>
      <c r="BV100" s="14"/>
      <c r="BW100" s="14"/>
      <c r="BX100" s="14"/>
      <c r="BY100" s="16"/>
      <c r="BZ100" s="16"/>
    </row>
    <row r="101" spans="1:78" ht="18" x14ac:dyDescent="0.25">
      <c r="A101" s="10">
        <v>7</v>
      </c>
      <c r="B101" s="36" t="s">
        <v>87</v>
      </c>
      <c r="C101" s="12">
        <f t="shared" si="12"/>
        <v>41</v>
      </c>
      <c r="D101" s="12">
        <f t="shared" si="12"/>
        <v>354831.61</v>
      </c>
      <c r="E101" s="12">
        <f t="shared" si="12"/>
        <v>37</v>
      </c>
      <c r="F101" s="12">
        <f t="shared" si="12"/>
        <v>70421.319999999992</v>
      </c>
      <c r="G101" s="13">
        <v>16</v>
      </c>
      <c r="H101" s="14">
        <v>30920.28</v>
      </c>
      <c r="I101" s="14">
        <v>16</v>
      </c>
      <c r="J101" s="14">
        <v>30920.28</v>
      </c>
      <c r="K101" s="14">
        <v>17</v>
      </c>
      <c r="L101" s="14">
        <v>35733.03</v>
      </c>
      <c r="M101" s="14">
        <v>16</v>
      </c>
      <c r="N101" s="14">
        <v>34383.03</v>
      </c>
      <c r="O101" s="14">
        <v>1</v>
      </c>
      <c r="P101" s="14">
        <v>660</v>
      </c>
      <c r="Q101" s="14">
        <v>1</v>
      </c>
      <c r="R101" s="14">
        <v>660</v>
      </c>
      <c r="S101" s="14"/>
      <c r="T101" s="14"/>
      <c r="U101" s="14"/>
      <c r="V101" s="14"/>
      <c r="W101" s="14"/>
      <c r="X101" s="14"/>
      <c r="Y101" s="14"/>
      <c r="Z101" s="14"/>
      <c r="AA101" s="14">
        <v>1</v>
      </c>
      <c r="AB101" s="14">
        <v>140000</v>
      </c>
      <c r="AC101" s="14"/>
      <c r="AD101" s="14"/>
      <c r="AE101" s="14">
        <v>4</v>
      </c>
      <c r="AF101" s="14">
        <v>144518.29999999999</v>
      </c>
      <c r="AG101" s="14">
        <v>2</v>
      </c>
      <c r="AH101" s="14">
        <v>1458.01</v>
      </c>
      <c r="AI101" s="14">
        <v>2</v>
      </c>
      <c r="AJ101" s="14">
        <v>3000</v>
      </c>
      <c r="AK101" s="14">
        <v>2</v>
      </c>
      <c r="AL101" s="14">
        <v>3000</v>
      </c>
      <c r="AM101" s="14"/>
      <c r="AN101" s="14"/>
      <c r="AO101" s="14"/>
      <c r="AP101" s="14"/>
      <c r="AQ101" s="14">
        <v>0</v>
      </c>
      <c r="AR101" s="14">
        <v>0</v>
      </c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5">
        <v>0</v>
      </c>
      <c r="BQ101" s="15">
        <v>0</v>
      </c>
      <c r="BR101" s="15">
        <v>0</v>
      </c>
      <c r="BS101" s="14"/>
      <c r="BT101" s="14"/>
      <c r="BU101" s="14"/>
      <c r="BV101" s="14"/>
      <c r="BW101" s="14">
        <v>0</v>
      </c>
      <c r="BX101" s="14">
        <v>0</v>
      </c>
      <c r="BY101" s="16"/>
      <c r="BZ101" s="16"/>
    </row>
    <row r="102" spans="1:78" ht="18" x14ac:dyDescent="0.25">
      <c r="A102" s="24"/>
      <c r="B102" s="25" t="s">
        <v>40</v>
      </c>
      <c r="C102" s="26">
        <f>C101+C98+C97+C95</f>
        <v>318</v>
      </c>
      <c r="D102" s="26">
        <f t="shared" ref="D102:BX102" si="13">D101+D98+D97+D95</f>
        <v>1559545.44</v>
      </c>
      <c r="E102" s="26">
        <f t="shared" si="13"/>
        <v>301</v>
      </c>
      <c r="F102" s="26">
        <f t="shared" si="13"/>
        <v>1213735.32</v>
      </c>
      <c r="G102" s="26">
        <f t="shared" si="13"/>
        <v>229</v>
      </c>
      <c r="H102" s="26">
        <f t="shared" si="13"/>
        <v>695934.28</v>
      </c>
      <c r="I102" s="26">
        <f t="shared" si="13"/>
        <v>219</v>
      </c>
      <c r="J102" s="26">
        <f t="shared" si="13"/>
        <v>671334.28</v>
      </c>
      <c r="K102" s="26">
        <f t="shared" si="13"/>
        <v>32</v>
      </c>
      <c r="L102" s="26">
        <f t="shared" si="13"/>
        <v>63769.86</v>
      </c>
      <c r="M102" s="26">
        <f t="shared" si="13"/>
        <v>31</v>
      </c>
      <c r="N102" s="26">
        <f t="shared" si="13"/>
        <v>62420.03</v>
      </c>
      <c r="O102" s="26">
        <f t="shared" si="13"/>
        <v>23</v>
      </c>
      <c r="P102" s="26">
        <f t="shared" si="13"/>
        <v>30398</v>
      </c>
      <c r="Q102" s="26">
        <f t="shared" si="13"/>
        <v>22</v>
      </c>
      <c r="R102" s="26">
        <f t="shared" si="13"/>
        <v>30048</v>
      </c>
      <c r="S102" s="26">
        <f t="shared" si="13"/>
        <v>1</v>
      </c>
      <c r="T102" s="26">
        <f t="shared" si="13"/>
        <v>2500</v>
      </c>
      <c r="U102" s="26">
        <f t="shared" si="13"/>
        <v>1</v>
      </c>
      <c r="V102" s="26">
        <f t="shared" si="13"/>
        <v>2500</v>
      </c>
      <c r="W102" s="26">
        <f t="shared" si="13"/>
        <v>1</v>
      </c>
      <c r="X102" s="26">
        <f t="shared" si="13"/>
        <v>34950</v>
      </c>
      <c r="Y102" s="26">
        <f t="shared" si="13"/>
        <v>0</v>
      </c>
      <c r="Z102" s="26">
        <f t="shared" si="13"/>
        <v>0</v>
      </c>
      <c r="AA102" s="26">
        <f t="shared" si="13"/>
        <v>3</v>
      </c>
      <c r="AB102" s="26">
        <f t="shared" si="13"/>
        <v>142750</v>
      </c>
      <c r="AC102" s="26">
        <f t="shared" si="13"/>
        <v>1</v>
      </c>
      <c r="AD102" s="26">
        <f t="shared" si="13"/>
        <v>1250</v>
      </c>
      <c r="AE102" s="26">
        <f t="shared" si="13"/>
        <v>16</v>
      </c>
      <c r="AF102" s="26">
        <f t="shared" si="13"/>
        <v>454873.3</v>
      </c>
      <c r="AG102" s="26">
        <f t="shared" si="13"/>
        <v>14</v>
      </c>
      <c r="AH102" s="26">
        <f t="shared" si="13"/>
        <v>311813.01</v>
      </c>
      <c r="AI102" s="26">
        <f t="shared" si="13"/>
        <v>11</v>
      </c>
      <c r="AJ102" s="26">
        <f t="shared" si="13"/>
        <v>127445</v>
      </c>
      <c r="AK102" s="26">
        <f t="shared" si="13"/>
        <v>11</v>
      </c>
      <c r="AL102" s="26">
        <f t="shared" si="13"/>
        <v>127445</v>
      </c>
      <c r="AM102" s="26">
        <f t="shared" si="13"/>
        <v>0</v>
      </c>
      <c r="AN102" s="26">
        <f t="shared" si="13"/>
        <v>0</v>
      </c>
      <c r="AO102" s="26">
        <f t="shared" si="13"/>
        <v>0</v>
      </c>
      <c r="AP102" s="26">
        <f t="shared" si="13"/>
        <v>0</v>
      </c>
      <c r="AQ102" s="26">
        <f t="shared" si="13"/>
        <v>0</v>
      </c>
      <c r="AR102" s="26">
        <f t="shared" si="13"/>
        <v>0</v>
      </c>
      <c r="AS102" s="26">
        <f t="shared" si="13"/>
        <v>0</v>
      </c>
      <c r="AT102" s="26">
        <f t="shared" si="13"/>
        <v>0</v>
      </c>
      <c r="AU102" s="26">
        <f t="shared" si="13"/>
        <v>0</v>
      </c>
      <c r="AV102" s="26">
        <f t="shared" si="13"/>
        <v>0</v>
      </c>
      <c r="AW102" s="26">
        <f t="shared" si="13"/>
        <v>0</v>
      </c>
      <c r="AX102" s="26">
        <f t="shared" si="13"/>
        <v>0</v>
      </c>
      <c r="AY102" s="26">
        <f t="shared" si="13"/>
        <v>0</v>
      </c>
      <c r="AZ102" s="26">
        <f t="shared" si="13"/>
        <v>0</v>
      </c>
      <c r="BA102" s="26">
        <f t="shared" si="13"/>
        <v>0</v>
      </c>
      <c r="BB102" s="26">
        <f t="shared" si="13"/>
        <v>0</v>
      </c>
      <c r="BC102" s="26">
        <f t="shared" si="13"/>
        <v>1</v>
      </c>
      <c r="BD102" s="26">
        <f t="shared" si="13"/>
        <v>5000</v>
      </c>
      <c r="BE102" s="26">
        <f t="shared" si="13"/>
        <v>1</v>
      </c>
      <c r="BF102" s="26">
        <f t="shared" si="13"/>
        <v>5000</v>
      </c>
      <c r="BG102" s="26">
        <f t="shared" si="13"/>
        <v>0</v>
      </c>
      <c r="BH102" s="26">
        <f t="shared" si="13"/>
        <v>0</v>
      </c>
      <c r="BI102" s="26">
        <f t="shared" si="13"/>
        <v>0</v>
      </c>
      <c r="BJ102" s="26">
        <f t="shared" si="13"/>
        <v>0</v>
      </c>
      <c r="BK102" s="26">
        <f t="shared" si="13"/>
        <v>0</v>
      </c>
      <c r="BL102" s="26">
        <f t="shared" si="13"/>
        <v>0</v>
      </c>
      <c r="BM102" s="26">
        <f t="shared" si="13"/>
        <v>0</v>
      </c>
      <c r="BN102" s="26">
        <f t="shared" si="13"/>
        <v>0</v>
      </c>
      <c r="BO102" s="26">
        <f t="shared" si="13"/>
        <v>1</v>
      </c>
      <c r="BP102" s="26">
        <f t="shared" si="13"/>
        <v>1925</v>
      </c>
      <c r="BQ102" s="26">
        <f t="shared" si="13"/>
        <v>1</v>
      </c>
      <c r="BR102" s="26">
        <f t="shared" si="13"/>
        <v>1925</v>
      </c>
      <c r="BS102" s="26">
        <f t="shared" si="13"/>
        <v>0</v>
      </c>
      <c r="BT102" s="26">
        <f t="shared" si="13"/>
        <v>0</v>
      </c>
      <c r="BU102" s="26">
        <f t="shared" si="13"/>
        <v>0</v>
      </c>
      <c r="BV102" s="26">
        <f t="shared" si="13"/>
        <v>0</v>
      </c>
      <c r="BW102" s="26">
        <f t="shared" si="13"/>
        <v>0</v>
      </c>
      <c r="BX102" s="26">
        <f t="shared" si="13"/>
        <v>0</v>
      </c>
      <c r="BY102" s="26">
        <f>BY101+BY98+BY97+BY95</f>
        <v>0</v>
      </c>
      <c r="BZ102" s="26">
        <f>BZ101+BZ98+BZ97+BZ95</f>
        <v>0</v>
      </c>
    </row>
    <row r="104" spans="1:78" ht="18" x14ac:dyDescent="0.25">
      <c r="A104" s="54">
        <v>1</v>
      </c>
      <c r="B104" s="55" t="s">
        <v>0</v>
      </c>
      <c r="C104" s="12">
        <f>C17</f>
        <v>840</v>
      </c>
      <c r="D104" s="12">
        <f t="shared" ref="D104:BX104" si="14">D17</f>
        <v>3734424.09</v>
      </c>
      <c r="E104" s="12">
        <f t="shared" si="14"/>
        <v>291</v>
      </c>
      <c r="F104" s="12">
        <f t="shared" si="14"/>
        <v>833915.13</v>
      </c>
      <c r="G104" s="12">
        <f t="shared" si="14"/>
        <v>447</v>
      </c>
      <c r="H104" s="12">
        <f t="shared" si="14"/>
        <v>1245862.49</v>
      </c>
      <c r="I104" s="12">
        <f>I17</f>
        <v>169</v>
      </c>
      <c r="J104" s="12">
        <f>J17</f>
        <v>386765.07999999996</v>
      </c>
      <c r="K104" s="12">
        <f t="shared" si="14"/>
        <v>160</v>
      </c>
      <c r="L104" s="12">
        <f t="shared" si="14"/>
        <v>376093.99</v>
      </c>
      <c r="M104" s="12">
        <f>M17</f>
        <v>74</v>
      </c>
      <c r="N104" s="12">
        <f>N17</f>
        <v>176900.57</v>
      </c>
      <c r="O104" s="12">
        <f t="shared" si="14"/>
        <v>90</v>
      </c>
      <c r="P104" s="12">
        <f t="shared" si="14"/>
        <v>231239.31</v>
      </c>
      <c r="Q104" s="12">
        <f>Q17</f>
        <v>14</v>
      </c>
      <c r="R104" s="12">
        <f>R17</f>
        <v>27123</v>
      </c>
      <c r="S104" s="12">
        <f t="shared" si="14"/>
        <v>10</v>
      </c>
      <c r="T104" s="12">
        <f t="shared" si="14"/>
        <v>31255.82</v>
      </c>
      <c r="U104" s="12">
        <f>U17</f>
        <v>2</v>
      </c>
      <c r="V104" s="12">
        <f>V17</f>
        <v>4500</v>
      </c>
      <c r="W104" s="12">
        <f t="shared" si="14"/>
        <v>20</v>
      </c>
      <c r="X104" s="12">
        <f t="shared" si="14"/>
        <v>949715</v>
      </c>
      <c r="Y104" s="12">
        <f>Y17</f>
        <v>1</v>
      </c>
      <c r="Z104" s="12">
        <f>Z17</f>
        <v>20000</v>
      </c>
      <c r="AA104" s="12">
        <f t="shared" si="14"/>
        <v>5</v>
      </c>
      <c r="AB104" s="12">
        <f t="shared" si="14"/>
        <v>237450</v>
      </c>
      <c r="AC104" s="12">
        <f>AC17</f>
        <v>0</v>
      </c>
      <c r="AD104" s="12">
        <f>AD17</f>
        <v>0</v>
      </c>
      <c r="AE104" s="12">
        <f t="shared" si="14"/>
        <v>24</v>
      </c>
      <c r="AF104" s="12">
        <f t="shared" si="14"/>
        <v>170200.3</v>
      </c>
      <c r="AG104" s="12">
        <f>AG17</f>
        <v>8</v>
      </c>
      <c r="AH104" s="12">
        <f>AH17</f>
        <v>36705</v>
      </c>
      <c r="AI104" s="12">
        <f t="shared" si="14"/>
        <v>7</v>
      </c>
      <c r="AJ104" s="12">
        <f t="shared" si="14"/>
        <v>37250</v>
      </c>
      <c r="AK104" s="12">
        <f>AK17</f>
        <v>0</v>
      </c>
      <c r="AL104" s="12">
        <f>AL17</f>
        <v>0</v>
      </c>
      <c r="AM104" s="12">
        <f t="shared" si="14"/>
        <v>1</v>
      </c>
      <c r="AN104" s="12">
        <f t="shared" si="14"/>
        <v>29000</v>
      </c>
      <c r="AO104" s="12">
        <f>AO17</f>
        <v>0</v>
      </c>
      <c r="AP104" s="12">
        <f>AP17</f>
        <v>0</v>
      </c>
      <c r="AQ104" s="12">
        <f t="shared" si="14"/>
        <v>0</v>
      </c>
      <c r="AR104" s="12">
        <f t="shared" si="14"/>
        <v>0</v>
      </c>
      <c r="AS104" s="12">
        <f>AS17</f>
        <v>0</v>
      </c>
      <c r="AT104" s="12">
        <f>AT17</f>
        <v>0</v>
      </c>
      <c r="AU104" s="12">
        <f t="shared" si="14"/>
        <v>0</v>
      </c>
      <c r="AV104" s="12">
        <f t="shared" si="14"/>
        <v>0</v>
      </c>
      <c r="AW104" s="12">
        <f>AW17</f>
        <v>0</v>
      </c>
      <c r="AX104" s="12">
        <f>AX17</f>
        <v>0</v>
      </c>
      <c r="AY104" s="12">
        <f t="shared" si="14"/>
        <v>0</v>
      </c>
      <c r="AZ104" s="12">
        <f t="shared" si="14"/>
        <v>0</v>
      </c>
      <c r="BA104" s="12">
        <f>BA17</f>
        <v>0</v>
      </c>
      <c r="BB104" s="12">
        <f>BB17</f>
        <v>0</v>
      </c>
      <c r="BC104" s="12">
        <f t="shared" si="14"/>
        <v>0</v>
      </c>
      <c r="BD104" s="12">
        <f t="shared" si="14"/>
        <v>0</v>
      </c>
      <c r="BE104" s="12">
        <f>BE17</f>
        <v>0</v>
      </c>
      <c r="BF104" s="12">
        <f>BF17</f>
        <v>0</v>
      </c>
      <c r="BG104" s="12">
        <f t="shared" si="14"/>
        <v>0</v>
      </c>
      <c r="BH104" s="12">
        <f t="shared" si="14"/>
        <v>0</v>
      </c>
      <c r="BI104" s="12">
        <f>BI17</f>
        <v>0</v>
      </c>
      <c r="BJ104" s="12">
        <f>BJ17</f>
        <v>0</v>
      </c>
      <c r="BK104" s="12">
        <f t="shared" si="14"/>
        <v>43</v>
      </c>
      <c r="BL104" s="12">
        <f t="shared" si="14"/>
        <v>141822.63999999998</v>
      </c>
      <c r="BM104" s="12">
        <f>BM17</f>
        <v>12</v>
      </c>
      <c r="BN104" s="12">
        <f>BN17</f>
        <v>16921.48</v>
      </c>
      <c r="BO104" s="12">
        <f t="shared" si="14"/>
        <v>33</v>
      </c>
      <c r="BP104" s="12">
        <f t="shared" si="14"/>
        <v>284534.54000000004</v>
      </c>
      <c r="BQ104" s="12">
        <f>BQ17</f>
        <v>11</v>
      </c>
      <c r="BR104" s="12">
        <f>BR17</f>
        <v>165000</v>
      </c>
      <c r="BS104" s="12">
        <f t="shared" si="14"/>
        <v>0</v>
      </c>
      <c r="BT104" s="12">
        <f t="shared" si="14"/>
        <v>0</v>
      </c>
      <c r="BU104" s="12">
        <f>BU17</f>
        <v>0</v>
      </c>
      <c r="BV104" s="12">
        <f>BV17</f>
        <v>0</v>
      </c>
      <c r="BW104" s="12">
        <f t="shared" si="14"/>
        <v>0</v>
      </c>
      <c r="BX104" s="12">
        <f t="shared" si="14"/>
        <v>0</v>
      </c>
      <c r="BY104" s="12">
        <f>BY17</f>
        <v>0</v>
      </c>
      <c r="BZ104" s="12">
        <f>BZ17</f>
        <v>0</v>
      </c>
    </row>
    <row r="105" spans="1:78" ht="18" x14ac:dyDescent="0.25">
      <c r="A105" s="10">
        <v>2</v>
      </c>
      <c r="B105" s="56" t="s">
        <v>88</v>
      </c>
      <c r="C105" s="12">
        <f>C8</f>
        <v>1683</v>
      </c>
      <c r="D105" s="12">
        <f t="shared" ref="D105:BX105" si="15">D8</f>
        <v>31104017.950000003</v>
      </c>
      <c r="E105" s="12">
        <f>E8</f>
        <v>46</v>
      </c>
      <c r="F105" s="12">
        <f>F8</f>
        <v>180794.44</v>
      </c>
      <c r="G105" s="12">
        <f t="shared" si="15"/>
        <v>358</v>
      </c>
      <c r="H105" s="12">
        <f t="shared" si="15"/>
        <v>4307137.22</v>
      </c>
      <c r="I105" s="12">
        <f>I8</f>
        <v>8</v>
      </c>
      <c r="J105" s="12">
        <f>J8</f>
        <v>42715</v>
      </c>
      <c r="K105" s="12">
        <f t="shared" si="15"/>
        <v>637</v>
      </c>
      <c r="L105" s="12">
        <f t="shared" si="15"/>
        <v>10790704.369999999</v>
      </c>
      <c r="M105" s="12">
        <f>M8</f>
        <v>27</v>
      </c>
      <c r="N105" s="12">
        <f>N8</f>
        <v>112738.75</v>
      </c>
      <c r="O105" s="12">
        <f t="shared" si="15"/>
        <v>201</v>
      </c>
      <c r="P105" s="12">
        <f t="shared" si="15"/>
        <v>6083434.0700000003</v>
      </c>
      <c r="Q105" s="12">
        <f>Q8</f>
        <v>8</v>
      </c>
      <c r="R105" s="12">
        <f>R8</f>
        <v>18061.78</v>
      </c>
      <c r="S105" s="12">
        <f t="shared" si="15"/>
        <v>337</v>
      </c>
      <c r="T105" s="12">
        <f t="shared" si="15"/>
        <v>707496.66</v>
      </c>
      <c r="U105" s="12">
        <f>U8</f>
        <v>2</v>
      </c>
      <c r="V105" s="12">
        <f>V8</f>
        <v>6278.91</v>
      </c>
      <c r="W105" s="12">
        <f t="shared" si="15"/>
        <v>6</v>
      </c>
      <c r="X105" s="12">
        <f t="shared" si="15"/>
        <v>752875</v>
      </c>
      <c r="Y105" s="12">
        <f>Y8</f>
        <v>0</v>
      </c>
      <c r="Z105" s="12">
        <f>Z8</f>
        <v>0</v>
      </c>
      <c r="AA105" s="12">
        <f t="shared" si="15"/>
        <v>4</v>
      </c>
      <c r="AB105" s="12">
        <f t="shared" si="15"/>
        <v>559727.39</v>
      </c>
      <c r="AC105" s="12">
        <f>AC8</f>
        <v>0</v>
      </c>
      <c r="AD105" s="12">
        <f>AD8</f>
        <v>0</v>
      </c>
      <c r="AE105" s="12">
        <f t="shared" si="15"/>
        <v>119</v>
      </c>
      <c r="AF105" s="12">
        <f t="shared" si="15"/>
        <v>5806512.1200000001</v>
      </c>
      <c r="AG105" s="12">
        <f>AG8</f>
        <v>1</v>
      </c>
      <c r="AH105" s="12">
        <f>AH8</f>
        <v>1000</v>
      </c>
      <c r="AI105" s="12">
        <f t="shared" si="15"/>
        <v>12</v>
      </c>
      <c r="AJ105" s="12">
        <f t="shared" si="15"/>
        <v>1798846.79</v>
      </c>
      <c r="AK105" s="12">
        <f>AK8</f>
        <v>0</v>
      </c>
      <c r="AL105" s="12">
        <f>AL8</f>
        <v>0</v>
      </c>
      <c r="AM105" s="12">
        <f t="shared" si="15"/>
        <v>3</v>
      </c>
      <c r="AN105" s="12">
        <f t="shared" si="15"/>
        <v>26235</v>
      </c>
      <c r="AO105" s="12">
        <f>AO8</f>
        <v>0</v>
      </c>
      <c r="AP105" s="12">
        <f>AP8</f>
        <v>0</v>
      </c>
      <c r="AQ105" s="12">
        <f t="shared" si="15"/>
        <v>0</v>
      </c>
      <c r="AR105" s="12">
        <f t="shared" si="15"/>
        <v>0</v>
      </c>
      <c r="AS105" s="12">
        <f>AS8</f>
        <v>0</v>
      </c>
      <c r="AT105" s="12">
        <f>AT8</f>
        <v>0</v>
      </c>
      <c r="AU105" s="12">
        <f t="shared" si="15"/>
        <v>0</v>
      </c>
      <c r="AV105" s="12">
        <f t="shared" si="15"/>
        <v>0</v>
      </c>
      <c r="AW105" s="12">
        <f>AW8</f>
        <v>0</v>
      </c>
      <c r="AX105" s="12">
        <f>AX8</f>
        <v>0</v>
      </c>
      <c r="AY105" s="12">
        <f t="shared" si="15"/>
        <v>0</v>
      </c>
      <c r="AZ105" s="12">
        <f t="shared" si="15"/>
        <v>0</v>
      </c>
      <c r="BA105" s="12">
        <f>BA8</f>
        <v>0</v>
      </c>
      <c r="BB105" s="12">
        <f>BB8</f>
        <v>0</v>
      </c>
      <c r="BC105" s="12">
        <f t="shared" si="15"/>
        <v>4</v>
      </c>
      <c r="BD105" s="12">
        <f t="shared" si="15"/>
        <v>42094.3</v>
      </c>
      <c r="BE105" s="12">
        <f>BE8</f>
        <v>0</v>
      </c>
      <c r="BF105" s="12">
        <f>BF8</f>
        <v>0</v>
      </c>
      <c r="BG105" s="12">
        <f t="shared" si="15"/>
        <v>1</v>
      </c>
      <c r="BH105" s="12">
        <f t="shared" si="15"/>
        <v>218625</v>
      </c>
      <c r="BI105" s="12">
        <f>BI8</f>
        <v>0</v>
      </c>
      <c r="BJ105" s="12">
        <f>BJ8</f>
        <v>0</v>
      </c>
      <c r="BK105" s="12">
        <f t="shared" si="15"/>
        <v>0</v>
      </c>
      <c r="BL105" s="12">
        <f t="shared" si="15"/>
        <v>0</v>
      </c>
      <c r="BM105" s="12">
        <f>BM8</f>
        <v>0</v>
      </c>
      <c r="BN105" s="12">
        <f>BN8</f>
        <v>0</v>
      </c>
      <c r="BO105" s="12">
        <f t="shared" si="15"/>
        <v>1</v>
      </c>
      <c r="BP105" s="12">
        <f t="shared" si="15"/>
        <v>10330.030000000001</v>
      </c>
      <c r="BQ105" s="12">
        <f>BQ8</f>
        <v>0</v>
      </c>
      <c r="BR105" s="12">
        <f>BR8</f>
        <v>0</v>
      </c>
      <c r="BS105" s="12">
        <f t="shared" si="15"/>
        <v>0</v>
      </c>
      <c r="BT105" s="12">
        <f t="shared" si="15"/>
        <v>0</v>
      </c>
      <c r="BU105" s="12">
        <f>BU8</f>
        <v>0</v>
      </c>
      <c r="BV105" s="12">
        <f>BV8</f>
        <v>0</v>
      </c>
      <c r="BW105" s="12">
        <f t="shared" si="15"/>
        <v>0</v>
      </c>
      <c r="BX105" s="12">
        <f t="shared" si="15"/>
        <v>0</v>
      </c>
      <c r="BY105" s="12">
        <f>BY8</f>
        <v>0</v>
      </c>
      <c r="BZ105" s="12">
        <f>BZ8</f>
        <v>0</v>
      </c>
    </row>
    <row r="106" spans="1:78" ht="18" x14ac:dyDescent="0.25">
      <c r="A106" s="10">
        <v>3</v>
      </c>
      <c r="B106" s="56" t="s">
        <v>41</v>
      </c>
      <c r="C106" s="12">
        <f>C32</f>
        <v>862</v>
      </c>
      <c r="D106" s="12">
        <f t="shared" ref="D106:BX106" si="16">D32</f>
        <v>1641744.02</v>
      </c>
      <c r="E106" s="12">
        <f>E32</f>
        <v>495</v>
      </c>
      <c r="F106" s="12">
        <f>F32</f>
        <v>746217.27</v>
      </c>
      <c r="G106" s="12">
        <f t="shared" si="16"/>
        <v>693</v>
      </c>
      <c r="H106" s="12">
        <f t="shared" si="16"/>
        <v>1170594.8599999999</v>
      </c>
      <c r="I106" s="12">
        <f>I32</f>
        <v>424</v>
      </c>
      <c r="J106" s="12">
        <f>J32</f>
        <v>591598.04</v>
      </c>
      <c r="K106" s="12">
        <f t="shared" si="16"/>
        <v>21</v>
      </c>
      <c r="L106" s="12">
        <f t="shared" si="16"/>
        <v>53977</v>
      </c>
      <c r="M106" s="12">
        <f>M32</f>
        <v>12</v>
      </c>
      <c r="N106" s="12">
        <f>N32</f>
        <v>37713</v>
      </c>
      <c r="O106" s="12">
        <f t="shared" si="16"/>
        <v>116</v>
      </c>
      <c r="P106" s="12">
        <f t="shared" si="16"/>
        <v>206202.3</v>
      </c>
      <c r="Q106" s="12">
        <f>Q32</f>
        <v>46</v>
      </c>
      <c r="R106" s="12">
        <f>R32</f>
        <v>84030.97</v>
      </c>
      <c r="S106" s="12">
        <f t="shared" si="16"/>
        <v>1</v>
      </c>
      <c r="T106" s="12">
        <f t="shared" si="16"/>
        <v>1200</v>
      </c>
      <c r="U106" s="12">
        <f>U32</f>
        <v>0</v>
      </c>
      <c r="V106" s="12">
        <f>V32</f>
        <v>0</v>
      </c>
      <c r="W106" s="12">
        <f t="shared" si="16"/>
        <v>5</v>
      </c>
      <c r="X106" s="12">
        <f t="shared" si="16"/>
        <v>49006</v>
      </c>
      <c r="Y106" s="12">
        <f>Y32</f>
        <v>3</v>
      </c>
      <c r="Z106" s="12">
        <f>Z32</f>
        <v>4106</v>
      </c>
      <c r="AA106" s="12">
        <f t="shared" si="16"/>
        <v>0</v>
      </c>
      <c r="AB106" s="12">
        <f t="shared" si="16"/>
        <v>0</v>
      </c>
      <c r="AC106" s="12">
        <f>AC32</f>
        <v>0</v>
      </c>
      <c r="AD106" s="12">
        <f>AD32</f>
        <v>0</v>
      </c>
      <c r="AE106" s="12">
        <f t="shared" si="16"/>
        <v>11</v>
      </c>
      <c r="AF106" s="12">
        <f t="shared" si="16"/>
        <v>106016.6</v>
      </c>
      <c r="AG106" s="12">
        <f>AG32</f>
        <v>3</v>
      </c>
      <c r="AH106" s="12">
        <f>AH32</f>
        <v>9800</v>
      </c>
      <c r="AI106" s="12">
        <f t="shared" si="16"/>
        <v>6</v>
      </c>
      <c r="AJ106" s="12">
        <f t="shared" si="16"/>
        <v>14169.26</v>
      </c>
      <c r="AK106" s="12">
        <f>AK32</f>
        <v>3</v>
      </c>
      <c r="AL106" s="12">
        <f>AL32</f>
        <v>5669.26</v>
      </c>
      <c r="AM106" s="12">
        <f t="shared" si="16"/>
        <v>1</v>
      </c>
      <c r="AN106" s="12">
        <f t="shared" si="16"/>
        <v>2000</v>
      </c>
      <c r="AO106" s="12">
        <f>AO32</f>
        <v>1</v>
      </c>
      <c r="AP106" s="12">
        <f>AP32</f>
        <v>2000</v>
      </c>
      <c r="AQ106" s="12">
        <f t="shared" si="16"/>
        <v>0</v>
      </c>
      <c r="AR106" s="12">
        <f t="shared" si="16"/>
        <v>0</v>
      </c>
      <c r="AS106" s="12">
        <f>AS32</f>
        <v>0</v>
      </c>
      <c r="AT106" s="12">
        <f>AT32</f>
        <v>0</v>
      </c>
      <c r="AU106" s="12">
        <f t="shared" si="16"/>
        <v>0</v>
      </c>
      <c r="AV106" s="12">
        <f t="shared" si="16"/>
        <v>0</v>
      </c>
      <c r="AW106" s="12">
        <f>AW32</f>
        <v>0</v>
      </c>
      <c r="AX106" s="12">
        <f>AX32</f>
        <v>0</v>
      </c>
      <c r="AY106" s="12">
        <f t="shared" si="16"/>
        <v>0</v>
      </c>
      <c r="AZ106" s="12">
        <f t="shared" si="16"/>
        <v>0</v>
      </c>
      <c r="BA106" s="12">
        <f>BA32</f>
        <v>0</v>
      </c>
      <c r="BB106" s="12">
        <f>BB32</f>
        <v>0</v>
      </c>
      <c r="BC106" s="12">
        <f t="shared" si="16"/>
        <v>0</v>
      </c>
      <c r="BD106" s="12">
        <f t="shared" si="16"/>
        <v>0</v>
      </c>
      <c r="BE106" s="12">
        <f>BE32</f>
        <v>0</v>
      </c>
      <c r="BF106" s="12">
        <f>BF32</f>
        <v>0</v>
      </c>
      <c r="BG106" s="12">
        <f t="shared" si="16"/>
        <v>0</v>
      </c>
      <c r="BH106" s="12">
        <f t="shared" si="16"/>
        <v>0</v>
      </c>
      <c r="BI106" s="12">
        <f>BI32</f>
        <v>0</v>
      </c>
      <c r="BJ106" s="12">
        <f>BJ32</f>
        <v>0</v>
      </c>
      <c r="BK106" s="12">
        <f t="shared" si="16"/>
        <v>5</v>
      </c>
      <c r="BL106" s="12">
        <f t="shared" si="16"/>
        <v>34578</v>
      </c>
      <c r="BM106" s="12">
        <f>BM32</f>
        <v>3</v>
      </c>
      <c r="BN106" s="12">
        <f>BN32</f>
        <v>11300</v>
      </c>
      <c r="BO106" s="12">
        <f t="shared" si="16"/>
        <v>3</v>
      </c>
      <c r="BP106" s="12">
        <f t="shared" si="16"/>
        <v>4000</v>
      </c>
      <c r="BQ106" s="12">
        <f>BQ32</f>
        <v>0</v>
      </c>
      <c r="BR106" s="12">
        <f>BR32</f>
        <v>0</v>
      </c>
      <c r="BS106" s="12">
        <f t="shared" si="16"/>
        <v>0</v>
      </c>
      <c r="BT106" s="12">
        <f t="shared" si="16"/>
        <v>0</v>
      </c>
      <c r="BU106" s="12">
        <f>BU32</f>
        <v>0</v>
      </c>
      <c r="BV106" s="12">
        <f>BV32</f>
        <v>0</v>
      </c>
      <c r="BW106" s="12">
        <f t="shared" si="16"/>
        <v>0</v>
      </c>
      <c r="BX106" s="12">
        <f t="shared" si="16"/>
        <v>0</v>
      </c>
      <c r="BY106" s="12">
        <f>BY32</f>
        <v>0</v>
      </c>
      <c r="BZ106" s="12">
        <f>BZ32</f>
        <v>0</v>
      </c>
    </row>
    <row r="107" spans="1:78" ht="18" x14ac:dyDescent="0.25">
      <c r="A107" s="10">
        <v>4</v>
      </c>
      <c r="B107" s="56" t="s">
        <v>89</v>
      </c>
      <c r="C107" s="12">
        <f>C24</f>
        <v>241</v>
      </c>
      <c r="D107" s="12">
        <f t="shared" ref="D107:BX107" si="17">D24</f>
        <v>859190.08</v>
      </c>
      <c r="E107" s="12">
        <f>E24</f>
        <v>42</v>
      </c>
      <c r="F107" s="12">
        <f>F24</f>
        <v>166696.37</v>
      </c>
      <c r="G107" s="12">
        <f t="shared" si="17"/>
        <v>222</v>
      </c>
      <c r="H107" s="12">
        <f t="shared" si="17"/>
        <v>758337.08</v>
      </c>
      <c r="I107" s="12">
        <f>I24</f>
        <v>27</v>
      </c>
      <c r="J107" s="12">
        <f>J24</f>
        <v>75924.070000000007</v>
      </c>
      <c r="K107" s="12">
        <f t="shared" si="17"/>
        <v>3</v>
      </c>
      <c r="L107" s="12">
        <f t="shared" si="17"/>
        <v>53125.599999999999</v>
      </c>
      <c r="M107" s="12">
        <f>M24</f>
        <v>2</v>
      </c>
      <c r="N107" s="12">
        <f>N24</f>
        <v>52245</v>
      </c>
      <c r="O107" s="12">
        <f t="shared" si="17"/>
        <v>15</v>
      </c>
      <c r="P107" s="12">
        <f t="shared" si="17"/>
        <v>42447.4</v>
      </c>
      <c r="Q107" s="12">
        <f>Q24</f>
        <v>13</v>
      </c>
      <c r="R107" s="12">
        <f>R24</f>
        <v>38527.300000000003</v>
      </c>
      <c r="S107" s="12">
        <f t="shared" si="17"/>
        <v>1</v>
      </c>
      <c r="T107" s="12">
        <f t="shared" si="17"/>
        <v>5280</v>
      </c>
      <c r="U107" s="12">
        <f>U24</f>
        <v>0</v>
      </c>
      <c r="V107" s="12">
        <f>V24</f>
        <v>0</v>
      </c>
      <c r="W107" s="12">
        <f t="shared" si="17"/>
        <v>0</v>
      </c>
      <c r="X107" s="12">
        <f t="shared" si="17"/>
        <v>0</v>
      </c>
      <c r="Y107" s="12">
        <f>Y24</f>
        <v>0</v>
      </c>
      <c r="Z107" s="12">
        <f>Z24</f>
        <v>0</v>
      </c>
      <c r="AA107" s="12">
        <f t="shared" si="17"/>
        <v>0</v>
      </c>
      <c r="AB107" s="12">
        <f t="shared" si="17"/>
        <v>0</v>
      </c>
      <c r="AC107" s="12">
        <f>AC24</f>
        <v>0</v>
      </c>
      <c r="AD107" s="12">
        <f>AD24</f>
        <v>0</v>
      </c>
      <c r="AE107" s="12">
        <f t="shared" si="17"/>
        <v>0</v>
      </c>
      <c r="AF107" s="12">
        <f t="shared" si="17"/>
        <v>0</v>
      </c>
      <c r="AG107" s="12">
        <f>AG24</f>
        <v>0</v>
      </c>
      <c r="AH107" s="12">
        <f>AH24</f>
        <v>0</v>
      </c>
      <c r="AI107" s="12">
        <f t="shared" si="17"/>
        <v>0</v>
      </c>
      <c r="AJ107" s="12">
        <f t="shared" si="17"/>
        <v>0</v>
      </c>
      <c r="AK107" s="12">
        <f>AK24</f>
        <v>0</v>
      </c>
      <c r="AL107" s="12">
        <f>AL24</f>
        <v>0</v>
      </c>
      <c r="AM107" s="12">
        <f t="shared" si="17"/>
        <v>0</v>
      </c>
      <c r="AN107" s="12">
        <f t="shared" si="17"/>
        <v>0</v>
      </c>
      <c r="AO107" s="12">
        <f>AO24</f>
        <v>0</v>
      </c>
      <c r="AP107" s="12">
        <f>AP24</f>
        <v>0</v>
      </c>
      <c r="AQ107" s="12">
        <f t="shared" si="17"/>
        <v>0</v>
      </c>
      <c r="AR107" s="12">
        <f t="shared" si="17"/>
        <v>0</v>
      </c>
      <c r="AS107" s="12">
        <f>AS24</f>
        <v>0</v>
      </c>
      <c r="AT107" s="12">
        <f>AT24</f>
        <v>0</v>
      </c>
      <c r="AU107" s="12">
        <f t="shared" si="17"/>
        <v>0</v>
      </c>
      <c r="AV107" s="12">
        <f t="shared" si="17"/>
        <v>0</v>
      </c>
      <c r="AW107" s="12">
        <f>AW24</f>
        <v>0</v>
      </c>
      <c r="AX107" s="12">
        <f>AX24</f>
        <v>0</v>
      </c>
      <c r="AY107" s="12">
        <f t="shared" si="17"/>
        <v>0</v>
      </c>
      <c r="AZ107" s="12">
        <f t="shared" si="17"/>
        <v>0</v>
      </c>
      <c r="BA107" s="12">
        <f>BA24</f>
        <v>0</v>
      </c>
      <c r="BB107" s="12">
        <f>BB24</f>
        <v>0</v>
      </c>
      <c r="BC107" s="12">
        <f t="shared" si="17"/>
        <v>0</v>
      </c>
      <c r="BD107" s="12">
        <f t="shared" si="17"/>
        <v>0</v>
      </c>
      <c r="BE107" s="12">
        <f>BE24</f>
        <v>0</v>
      </c>
      <c r="BF107" s="12">
        <f>BF24</f>
        <v>0</v>
      </c>
      <c r="BG107" s="12">
        <f t="shared" si="17"/>
        <v>0</v>
      </c>
      <c r="BH107" s="12">
        <f t="shared" si="17"/>
        <v>0</v>
      </c>
      <c r="BI107" s="12">
        <f>BI24</f>
        <v>0</v>
      </c>
      <c r="BJ107" s="12">
        <f>BJ24</f>
        <v>0</v>
      </c>
      <c r="BK107" s="12">
        <f t="shared" si="17"/>
        <v>0</v>
      </c>
      <c r="BL107" s="12">
        <f t="shared" si="17"/>
        <v>0</v>
      </c>
      <c r="BM107" s="12">
        <f>BM24</f>
        <v>0</v>
      </c>
      <c r="BN107" s="12">
        <f>BN24</f>
        <v>0</v>
      </c>
      <c r="BO107" s="12">
        <f t="shared" si="17"/>
        <v>0</v>
      </c>
      <c r="BP107" s="12">
        <f t="shared" si="17"/>
        <v>0</v>
      </c>
      <c r="BQ107" s="12">
        <f>BQ24</f>
        <v>0</v>
      </c>
      <c r="BR107" s="12">
        <f>BR24</f>
        <v>0</v>
      </c>
      <c r="BS107" s="12">
        <f t="shared" si="17"/>
        <v>0</v>
      </c>
      <c r="BT107" s="12">
        <f t="shared" si="17"/>
        <v>0</v>
      </c>
      <c r="BU107" s="12">
        <f>BU24</f>
        <v>0</v>
      </c>
      <c r="BV107" s="12">
        <f>BV24</f>
        <v>0</v>
      </c>
      <c r="BW107" s="12">
        <f t="shared" si="17"/>
        <v>0</v>
      </c>
      <c r="BX107" s="12">
        <f t="shared" si="17"/>
        <v>0</v>
      </c>
      <c r="BY107" s="12">
        <f>BY24</f>
        <v>0</v>
      </c>
      <c r="BZ107" s="12">
        <f>BZ24</f>
        <v>0</v>
      </c>
    </row>
    <row r="108" spans="1:78" ht="18" x14ac:dyDescent="0.25">
      <c r="A108" s="10">
        <v>5</v>
      </c>
      <c r="B108" s="56" t="s">
        <v>50</v>
      </c>
      <c r="C108" s="12">
        <f>C51</f>
        <v>891</v>
      </c>
      <c r="D108" s="12">
        <f t="shared" ref="D108:BX108" si="18">D51</f>
        <v>2264248.9900000002</v>
      </c>
      <c r="E108" s="12">
        <f>E51</f>
        <v>850</v>
      </c>
      <c r="F108" s="12">
        <f>F51</f>
        <v>1770383.3699999999</v>
      </c>
      <c r="G108" s="12">
        <f t="shared" si="18"/>
        <v>625</v>
      </c>
      <c r="H108" s="12">
        <f t="shared" si="18"/>
        <v>1164347.04</v>
      </c>
      <c r="I108" s="12">
        <f>I51</f>
        <v>615</v>
      </c>
      <c r="J108" s="12">
        <f>J51</f>
        <v>1153902.42</v>
      </c>
      <c r="K108" s="12">
        <f t="shared" si="18"/>
        <v>93</v>
      </c>
      <c r="L108" s="12">
        <f t="shared" si="18"/>
        <v>390200</v>
      </c>
      <c r="M108" s="12">
        <f>M51</f>
        <v>88</v>
      </c>
      <c r="N108" s="12">
        <f>N51</f>
        <v>180737</v>
      </c>
      <c r="O108" s="12">
        <f t="shared" si="18"/>
        <v>84</v>
      </c>
      <c r="P108" s="12">
        <f t="shared" si="18"/>
        <v>116177.25</v>
      </c>
      <c r="Q108" s="12">
        <f>Q51</f>
        <v>78</v>
      </c>
      <c r="R108" s="12">
        <f>R51</f>
        <v>109543.25</v>
      </c>
      <c r="S108" s="12">
        <f t="shared" si="18"/>
        <v>1</v>
      </c>
      <c r="T108" s="12">
        <f t="shared" si="18"/>
        <v>1000</v>
      </c>
      <c r="U108" s="12">
        <f>U51</f>
        <v>1</v>
      </c>
      <c r="V108" s="12">
        <f>V51</f>
        <v>1000</v>
      </c>
      <c r="W108" s="12">
        <f t="shared" si="18"/>
        <v>10</v>
      </c>
      <c r="X108" s="12">
        <f t="shared" si="18"/>
        <v>176427.7</v>
      </c>
      <c r="Y108" s="12">
        <f>Y51</f>
        <v>5</v>
      </c>
      <c r="Z108" s="12">
        <f>Z51</f>
        <v>55294.7</v>
      </c>
      <c r="AA108" s="12">
        <f t="shared" si="18"/>
        <v>4</v>
      </c>
      <c r="AB108" s="12">
        <f t="shared" si="18"/>
        <v>24150</v>
      </c>
      <c r="AC108" s="12">
        <f>AC51</f>
        <v>0</v>
      </c>
      <c r="AD108" s="12">
        <f>AD51</f>
        <v>0</v>
      </c>
      <c r="AE108" s="12">
        <f t="shared" si="18"/>
        <v>41</v>
      </c>
      <c r="AF108" s="12">
        <f t="shared" si="18"/>
        <v>153762.79999999999</v>
      </c>
      <c r="AG108" s="12">
        <f>AG51</f>
        <v>35</v>
      </c>
      <c r="AH108" s="12">
        <f>AH51</f>
        <v>119719.8</v>
      </c>
      <c r="AI108" s="12">
        <f t="shared" si="18"/>
        <v>11</v>
      </c>
      <c r="AJ108" s="12">
        <f t="shared" si="18"/>
        <v>141650</v>
      </c>
      <c r="AK108" s="12">
        <f>AK51</f>
        <v>8</v>
      </c>
      <c r="AL108" s="12">
        <f>AL51</f>
        <v>90652</v>
      </c>
      <c r="AM108" s="12">
        <f t="shared" si="18"/>
        <v>0</v>
      </c>
      <c r="AN108" s="12">
        <f t="shared" si="18"/>
        <v>0</v>
      </c>
      <c r="AO108" s="12">
        <f>AO51</f>
        <v>0</v>
      </c>
      <c r="AP108" s="12">
        <f>AP51</f>
        <v>0</v>
      </c>
      <c r="AQ108" s="12">
        <f t="shared" si="18"/>
        <v>0</v>
      </c>
      <c r="AR108" s="12">
        <f t="shared" si="18"/>
        <v>0</v>
      </c>
      <c r="AS108" s="12">
        <f>AS51</f>
        <v>0</v>
      </c>
      <c r="AT108" s="12">
        <f>AT51</f>
        <v>0</v>
      </c>
      <c r="AU108" s="12">
        <f t="shared" si="18"/>
        <v>2</v>
      </c>
      <c r="AV108" s="12">
        <f t="shared" si="18"/>
        <v>2000</v>
      </c>
      <c r="AW108" s="12">
        <f>AW51</f>
        <v>2</v>
      </c>
      <c r="AX108" s="12">
        <f>AX51</f>
        <v>2000</v>
      </c>
      <c r="AY108" s="12">
        <f t="shared" si="18"/>
        <v>0</v>
      </c>
      <c r="AZ108" s="12">
        <f t="shared" si="18"/>
        <v>0</v>
      </c>
      <c r="BA108" s="12">
        <f>BA51</f>
        <v>0</v>
      </c>
      <c r="BB108" s="12">
        <f>BB51</f>
        <v>0</v>
      </c>
      <c r="BC108" s="12">
        <f t="shared" si="18"/>
        <v>3</v>
      </c>
      <c r="BD108" s="12">
        <f t="shared" si="18"/>
        <v>43100</v>
      </c>
      <c r="BE108" s="12">
        <f>BE51</f>
        <v>2</v>
      </c>
      <c r="BF108" s="12">
        <f>BF51</f>
        <v>7100</v>
      </c>
      <c r="BG108" s="12">
        <f t="shared" si="18"/>
        <v>0</v>
      </c>
      <c r="BH108" s="12">
        <f t="shared" si="18"/>
        <v>0</v>
      </c>
      <c r="BI108" s="12">
        <f>BI51</f>
        <v>0</v>
      </c>
      <c r="BJ108" s="12">
        <f>BJ51</f>
        <v>0</v>
      </c>
      <c r="BK108" s="12">
        <f t="shared" si="18"/>
        <v>13</v>
      </c>
      <c r="BL108" s="12">
        <f t="shared" si="18"/>
        <v>41739.199999999997</v>
      </c>
      <c r="BM108" s="12">
        <f>BM51</f>
        <v>12</v>
      </c>
      <c r="BN108" s="12">
        <f>BN51</f>
        <v>40739.199999999997</v>
      </c>
      <c r="BO108" s="12">
        <f t="shared" si="18"/>
        <v>4</v>
      </c>
      <c r="BP108" s="12">
        <f t="shared" si="18"/>
        <v>9695</v>
      </c>
      <c r="BQ108" s="12">
        <f>BQ51</f>
        <v>4</v>
      </c>
      <c r="BR108" s="12">
        <f>BR51</f>
        <v>9695</v>
      </c>
      <c r="BS108" s="12">
        <f t="shared" si="18"/>
        <v>0</v>
      </c>
      <c r="BT108" s="12">
        <f t="shared" si="18"/>
        <v>0</v>
      </c>
      <c r="BU108" s="12">
        <f>BU51</f>
        <v>0</v>
      </c>
      <c r="BV108" s="12">
        <f>BV51</f>
        <v>0</v>
      </c>
      <c r="BW108" s="12">
        <f t="shared" si="18"/>
        <v>0</v>
      </c>
      <c r="BX108" s="12">
        <f t="shared" si="18"/>
        <v>0</v>
      </c>
      <c r="BY108" s="12">
        <f>BY51</f>
        <v>0</v>
      </c>
      <c r="BZ108" s="12">
        <f>BZ51</f>
        <v>0</v>
      </c>
    </row>
    <row r="109" spans="1:78" ht="18" x14ac:dyDescent="0.25">
      <c r="A109" s="10">
        <v>6</v>
      </c>
      <c r="B109" s="56" t="s">
        <v>63</v>
      </c>
      <c r="C109" s="12">
        <f>C64</f>
        <v>641</v>
      </c>
      <c r="D109" s="12">
        <f t="shared" ref="D109:BX109" si="19">D64</f>
        <v>1937372.6999999997</v>
      </c>
      <c r="E109" s="12">
        <f>E64</f>
        <v>494</v>
      </c>
      <c r="F109" s="12">
        <f>F64</f>
        <v>1113712.05</v>
      </c>
      <c r="G109" s="12">
        <f t="shared" si="19"/>
        <v>388</v>
      </c>
      <c r="H109" s="12">
        <f t="shared" si="19"/>
        <v>835298.35</v>
      </c>
      <c r="I109" s="12">
        <f>I64</f>
        <v>327</v>
      </c>
      <c r="J109" s="12">
        <f>J64</f>
        <v>618505.49</v>
      </c>
      <c r="K109" s="12">
        <f t="shared" si="19"/>
        <v>87</v>
      </c>
      <c r="L109" s="12">
        <f t="shared" si="19"/>
        <v>210825.46</v>
      </c>
      <c r="M109" s="12">
        <f>M64</f>
        <v>58</v>
      </c>
      <c r="N109" s="12">
        <f>N64</f>
        <v>69020.56</v>
      </c>
      <c r="O109" s="12">
        <f t="shared" si="19"/>
        <v>78</v>
      </c>
      <c r="P109" s="12">
        <f t="shared" si="19"/>
        <v>111662.42</v>
      </c>
      <c r="Q109" s="12">
        <f>Q64</f>
        <v>59</v>
      </c>
      <c r="R109" s="12">
        <f>R64</f>
        <v>79896</v>
      </c>
      <c r="S109" s="12">
        <f t="shared" si="19"/>
        <v>6</v>
      </c>
      <c r="T109" s="12">
        <f t="shared" si="19"/>
        <v>9000</v>
      </c>
      <c r="U109" s="12">
        <f>U64</f>
        <v>1</v>
      </c>
      <c r="V109" s="12">
        <f>V64</f>
        <v>3500</v>
      </c>
      <c r="W109" s="12">
        <f t="shared" si="19"/>
        <v>1</v>
      </c>
      <c r="X109" s="12">
        <f t="shared" si="19"/>
        <v>8000</v>
      </c>
      <c r="Y109" s="12">
        <f>Y64</f>
        <v>1</v>
      </c>
      <c r="Z109" s="12">
        <f>Z64</f>
        <v>8000</v>
      </c>
      <c r="AA109" s="12">
        <f t="shared" si="19"/>
        <v>1</v>
      </c>
      <c r="AB109" s="12">
        <f t="shared" si="19"/>
        <v>5000</v>
      </c>
      <c r="AC109" s="12">
        <f>AC64</f>
        <v>0</v>
      </c>
      <c r="AD109" s="12">
        <f>AD64</f>
        <v>0</v>
      </c>
      <c r="AE109" s="12">
        <f t="shared" si="19"/>
        <v>40</v>
      </c>
      <c r="AF109" s="12">
        <f t="shared" si="19"/>
        <v>471165.02</v>
      </c>
      <c r="AG109" s="12">
        <f>AG64</f>
        <v>18</v>
      </c>
      <c r="AH109" s="12">
        <f>AH64</f>
        <v>99921</v>
      </c>
      <c r="AI109" s="12">
        <f t="shared" si="19"/>
        <v>6</v>
      </c>
      <c r="AJ109" s="12">
        <f t="shared" si="19"/>
        <v>31055</v>
      </c>
      <c r="AK109" s="12">
        <f>AK64</f>
        <v>2</v>
      </c>
      <c r="AL109" s="12">
        <f>AL64</f>
        <v>13000</v>
      </c>
      <c r="AM109" s="12">
        <f t="shared" si="19"/>
        <v>9</v>
      </c>
      <c r="AN109" s="12">
        <f t="shared" si="19"/>
        <v>16122.45</v>
      </c>
      <c r="AO109" s="12">
        <f>AO64</f>
        <v>8</v>
      </c>
      <c r="AP109" s="12">
        <f>AP64</f>
        <v>11800</v>
      </c>
      <c r="AQ109" s="12">
        <f t="shared" si="19"/>
        <v>2</v>
      </c>
      <c r="AR109" s="12">
        <f t="shared" si="19"/>
        <v>172902</v>
      </c>
      <c r="AS109" s="12">
        <f>AS64</f>
        <v>2</v>
      </c>
      <c r="AT109" s="12">
        <f>AT64</f>
        <v>172902</v>
      </c>
      <c r="AU109" s="12">
        <f t="shared" si="19"/>
        <v>0</v>
      </c>
      <c r="AV109" s="12">
        <f t="shared" si="19"/>
        <v>0</v>
      </c>
      <c r="AW109" s="12">
        <f>AW64</f>
        <v>0</v>
      </c>
      <c r="AX109" s="12">
        <f>AX64</f>
        <v>0</v>
      </c>
      <c r="AY109" s="12">
        <f t="shared" si="19"/>
        <v>0</v>
      </c>
      <c r="AZ109" s="12">
        <f t="shared" si="19"/>
        <v>0</v>
      </c>
      <c r="BA109" s="12">
        <f>BA64</f>
        <v>0</v>
      </c>
      <c r="BB109" s="12">
        <f>BB64</f>
        <v>0</v>
      </c>
      <c r="BC109" s="12">
        <f t="shared" si="19"/>
        <v>2</v>
      </c>
      <c r="BD109" s="12">
        <f t="shared" si="19"/>
        <v>5000</v>
      </c>
      <c r="BE109" s="12">
        <f>BE64</f>
        <v>2</v>
      </c>
      <c r="BF109" s="12">
        <f>BF64</f>
        <v>5000</v>
      </c>
      <c r="BG109" s="12">
        <f t="shared" si="19"/>
        <v>0</v>
      </c>
      <c r="BH109" s="12">
        <f t="shared" si="19"/>
        <v>0</v>
      </c>
      <c r="BI109" s="12">
        <f>BI64</f>
        <v>0</v>
      </c>
      <c r="BJ109" s="12">
        <f>BJ64</f>
        <v>0</v>
      </c>
      <c r="BK109" s="12">
        <f t="shared" si="19"/>
        <v>14</v>
      </c>
      <c r="BL109" s="12">
        <f t="shared" si="19"/>
        <v>48067</v>
      </c>
      <c r="BM109" s="12">
        <f>BM64</f>
        <v>9</v>
      </c>
      <c r="BN109" s="12">
        <f>BN64</f>
        <v>18892</v>
      </c>
      <c r="BO109" s="12">
        <f t="shared" si="19"/>
        <v>7</v>
      </c>
      <c r="BP109" s="12">
        <f t="shared" si="19"/>
        <v>13275</v>
      </c>
      <c r="BQ109" s="12">
        <f>BQ64</f>
        <v>7</v>
      </c>
      <c r="BR109" s="12">
        <f>BR64</f>
        <v>13275</v>
      </c>
      <c r="BS109" s="12">
        <f t="shared" si="19"/>
        <v>0</v>
      </c>
      <c r="BT109" s="12">
        <f t="shared" si="19"/>
        <v>0</v>
      </c>
      <c r="BU109" s="12">
        <f>BU64</f>
        <v>0</v>
      </c>
      <c r="BV109" s="12">
        <f>BV64</f>
        <v>0</v>
      </c>
      <c r="BW109" s="12">
        <f t="shared" si="19"/>
        <v>0</v>
      </c>
      <c r="BX109" s="12">
        <f t="shared" si="19"/>
        <v>0</v>
      </c>
      <c r="BY109" s="12">
        <f>BY64</f>
        <v>0</v>
      </c>
      <c r="BZ109" s="12">
        <f>BZ64</f>
        <v>0</v>
      </c>
    </row>
    <row r="110" spans="1:78" ht="18" x14ac:dyDescent="0.25">
      <c r="A110" s="10">
        <v>7</v>
      </c>
      <c r="B110" s="56" t="s">
        <v>70</v>
      </c>
      <c r="C110" s="12">
        <f>C76</f>
        <v>290</v>
      </c>
      <c r="D110" s="12">
        <f t="shared" ref="D110:BX110" si="20">D76</f>
        <v>531061.05000000005</v>
      </c>
      <c r="E110" s="12">
        <f>E76</f>
        <v>203</v>
      </c>
      <c r="F110" s="12">
        <f>F76</f>
        <v>386117.01</v>
      </c>
      <c r="G110" s="12">
        <f t="shared" si="20"/>
        <v>225</v>
      </c>
      <c r="H110" s="12">
        <f t="shared" si="20"/>
        <v>351891.66</v>
      </c>
      <c r="I110" s="12">
        <f>I76</f>
        <v>154</v>
      </c>
      <c r="J110" s="12">
        <f>J76</f>
        <v>267961.67</v>
      </c>
      <c r="K110" s="12">
        <f t="shared" si="20"/>
        <v>8</v>
      </c>
      <c r="L110" s="12">
        <f t="shared" si="20"/>
        <v>16940.05</v>
      </c>
      <c r="M110" s="12">
        <f>M76</f>
        <v>5</v>
      </c>
      <c r="N110" s="12">
        <f>N76</f>
        <v>6920</v>
      </c>
      <c r="O110" s="12">
        <f t="shared" si="20"/>
        <v>21</v>
      </c>
      <c r="P110" s="12">
        <f t="shared" si="20"/>
        <v>33952.67</v>
      </c>
      <c r="Q110" s="12">
        <f>Q76</f>
        <v>16</v>
      </c>
      <c r="R110" s="12">
        <f>R76</f>
        <v>27902.67</v>
      </c>
      <c r="S110" s="12">
        <f t="shared" si="20"/>
        <v>0</v>
      </c>
      <c r="T110" s="12">
        <f t="shared" si="20"/>
        <v>0</v>
      </c>
      <c r="U110" s="12">
        <f>U76</f>
        <v>0</v>
      </c>
      <c r="V110" s="12">
        <f>V76</f>
        <v>0</v>
      </c>
      <c r="W110" s="12">
        <f t="shared" si="20"/>
        <v>1</v>
      </c>
      <c r="X110" s="12">
        <f t="shared" si="20"/>
        <v>6000</v>
      </c>
      <c r="Y110" s="12">
        <f>Y76</f>
        <v>1</v>
      </c>
      <c r="Z110" s="12">
        <f>Z76</f>
        <v>6000</v>
      </c>
      <c r="AA110" s="12">
        <f t="shared" si="20"/>
        <v>0</v>
      </c>
      <c r="AB110" s="12">
        <f t="shared" si="20"/>
        <v>0</v>
      </c>
      <c r="AC110" s="12">
        <f>AC76</f>
        <v>0</v>
      </c>
      <c r="AD110" s="12">
        <f>AD76</f>
        <v>0</v>
      </c>
      <c r="AE110" s="12">
        <f t="shared" si="20"/>
        <v>11</v>
      </c>
      <c r="AF110" s="12">
        <f t="shared" si="20"/>
        <v>71000</v>
      </c>
      <c r="AG110" s="12">
        <f>AG76</f>
        <v>8</v>
      </c>
      <c r="AH110" s="12">
        <f>AH76</f>
        <v>35856</v>
      </c>
      <c r="AI110" s="12">
        <f t="shared" si="20"/>
        <v>2</v>
      </c>
      <c r="AJ110" s="12">
        <f t="shared" si="20"/>
        <v>3000</v>
      </c>
      <c r="AK110" s="12">
        <f>AK76</f>
        <v>2</v>
      </c>
      <c r="AL110" s="12">
        <f>AL76</f>
        <v>3000</v>
      </c>
      <c r="AM110" s="12">
        <f t="shared" si="20"/>
        <v>8</v>
      </c>
      <c r="AN110" s="12">
        <f t="shared" si="20"/>
        <v>25366.67</v>
      </c>
      <c r="AO110" s="12">
        <f>AO76</f>
        <v>8</v>
      </c>
      <c r="AP110" s="12">
        <f>AP76</f>
        <v>25366.67</v>
      </c>
      <c r="AQ110" s="12">
        <f t="shared" si="20"/>
        <v>0</v>
      </c>
      <c r="AR110" s="12">
        <f t="shared" si="20"/>
        <v>0</v>
      </c>
      <c r="AS110" s="12">
        <f>AS76</f>
        <v>0</v>
      </c>
      <c r="AT110" s="12">
        <f>AT76</f>
        <v>0</v>
      </c>
      <c r="AU110" s="12">
        <f t="shared" si="20"/>
        <v>0</v>
      </c>
      <c r="AV110" s="12">
        <f t="shared" si="20"/>
        <v>0</v>
      </c>
      <c r="AW110" s="12">
        <f>AW76</f>
        <v>0</v>
      </c>
      <c r="AX110" s="12">
        <f>AX76</f>
        <v>0</v>
      </c>
      <c r="AY110" s="12">
        <f t="shared" si="20"/>
        <v>0</v>
      </c>
      <c r="AZ110" s="12">
        <f t="shared" si="20"/>
        <v>0</v>
      </c>
      <c r="BA110" s="12">
        <f>BA76</f>
        <v>0</v>
      </c>
      <c r="BB110" s="12">
        <f>BB76</f>
        <v>0</v>
      </c>
      <c r="BC110" s="12">
        <f t="shared" si="20"/>
        <v>0</v>
      </c>
      <c r="BD110" s="12">
        <f t="shared" si="20"/>
        <v>0</v>
      </c>
      <c r="BE110" s="12">
        <f>BE76</f>
        <v>0</v>
      </c>
      <c r="BF110" s="12">
        <f>BF76</f>
        <v>0</v>
      </c>
      <c r="BG110" s="12">
        <f t="shared" si="20"/>
        <v>0</v>
      </c>
      <c r="BH110" s="12">
        <f t="shared" si="20"/>
        <v>0</v>
      </c>
      <c r="BI110" s="12">
        <f>BI76</f>
        <v>0</v>
      </c>
      <c r="BJ110" s="12">
        <f>BJ76</f>
        <v>0</v>
      </c>
      <c r="BK110" s="12">
        <f t="shared" si="20"/>
        <v>12</v>
      </c>
      <c r="BL110" s="12">
        <f t="shared" si="20"/>
        <v>19810</v>
      </c>
      <c r="BM110" s="12">
        <f>BM76</f>
        <v>8</v>
      </c>
      <c r="BN110" s="12">
        <f>BN76</f>
        <v>12510</v>
      </c>
      <c r="BO110" s="12">
        <f t="shared" si="20"/>
        <v>2</v>
      </c>
      <c r="BP110" s="12">
        <f t="shared" si="20"/>
        <v>3100</v>
      </c>
      <c r="BQ110" s="12">
        <f>BQ76</f>
        <v>1</v>
      </c>
      <c r="BR110" s="12">
        <f>BR76</f>
        <v>600</v>
      </c>
      <c r="BS110" s="12">
        <f t="shared" si="20"/>
        <v>0</v>
      </c>
      <c r="BT110" s="12">
        <f t="shared" si="20"/>
        <v>0</v>
      </c>
      <c r="BU110" s="12">
        <f>BU76</f>
        <v>0</v>
      </c>
      <c r="BV110" s="12">
        <f>BV76</f>
        <v>0</v>
      </c>
      <c r="BW110" s="12">
        <f t="shared" si="20"/>
        <v>0</v>
      </c>
      <c r="BX110" s="12">
        <f t="shared" si="20"/>
        <v>0</v>
      </c>
      <c r="BY110" s="12">
        <f>BY76</f>
        <v>0</v>
      </c>
      <c r="BZ110" s="12">
        <f>BZ76</f>
        <v>0</v>
      </c>
    </row>
    <row r="111" spans="1:78" ht="18" x14ac:dyDescent="0.25">
      <c r="A111" s="10">
        <v>8</v>
      </c>
      <c r="B111" s="55" t="s">
        <v>76</v>
      </c>
      <c r="C111" s="12">
        <f>C88</f>
        <v>276</v>
      </c>
      <c r="D111" s="12">
        <f t="shared" ref="D111:BX111" si="21">D88</f>
        <v>427573.99</v>
      </c>
      <c r="E111" s="12">
        <f>E88</f>
        <v>202</v>
      </c>
      <c r="F111" s="12">
        <f>F88</f>
        <v>330379.51</v>
      </c>
      <c r="G111" s="12">
        <f t="shared" si="21"/>
        <v>205</v>
      </c>
      <c r="H111" s="12">
        <f t="shared" si="21"/>
        <v>304637.13999999996</v>
      </c>
      <c r="I111" s="12">
        <f>I88</f>
        <v>152</v>
      </c>
      <c r="J111" s="12">
        <f>J88</f>
        <v>244603.65</v>
      </c>
      <c r="K111" s="12">
        <f t="shared" si="21"/>
        <v>25</v>
      </c>
      <c r="L111" s="12">
        <f t="shared" si="21"/>
        <v>50795.75</v>
      </c>
      <c r="M111" s="12">
        <f>M88</f>
        <v>19</v>
      </c>
      <c r="N111" s="12">
        <f>N88</f>
        <v>43096</v>
      </c>
      <c r="O111" s="12">
        <f t="shared" si="21"/>
        <v>22</v>
      </c>
      <c r="P111" s="12">
        <f t="shared" si="21"/>
        <v>35624.400000000001</v>
      </c>
      <c r="Q111" s="12">
        <f>Q88</f>
        <v>13</v>
      </c>
      <c r="R111" s="12">
        <f>R88</f>
        <v>13161.4</v>
      </c>
      <c r="S111" s="12">
        <f t="shared" si="21"/>
        <v>1</v>
      </c>
      <c r="T111" s="12">
        <f t="shared" si="21"/>
        <v>500</v>
      </c>
      <c r="U111" s="12">
        <f>U88</f>
        <v>1</v>
      </c>
      <c r="V111" s="12">
        <f>V88</f>
        <v>500</v>
      </c>
      <c r="W111" s="12">
        <f t="shared" si="21"/>
        <v>1</v>
      </c>
      <c r="X111" s="12">
        <f t="shared" si="21"/>
        <v>5020</v>
      </c>
      <c r="Y111" s="12">
        <f>Y88</f>
        <v>1</v>
      </c>
      <c r="Z111" s="12">
        <f>Z88</f>
        <v>5020</v>
      </c>
      <c r="AA111" s="12">
        <f t="shared" si="21"/>
        <v>0</v>
      </c>
      <c r="AB111" s="12">
        <f t="shared" si="21"/>
        <v>0</v>
      </c>
      <c r="AC111" s="12">
        <f>AC88</f>
        <v>0</v>
      </c>
      <c r="AD111" s="12">
        <f>AD88</f>
        <v>0</v>
      </c>
      <c r="AE111" s="12">
        <f t="shared" si="21"/>
        <v>7</v>
      </c>
      <c r="AF111" s="12">
        <f t="shared" si="21"/>
        <v>14400</v>
      </c>
      <c r="AG111" s="12">
        <f>AG88</f>
        <v>6</v>
      </c>
      <c r="AH111" s="12">
        <f>AH88</f>
        <v>13200</v>
      </c>
      <c r="AI111" s="12">
        <f t="shared" si="21"/>
        <v>0</v>
      </c>
      <c r="AJ111" s="12">
        <f t="shared" si="21"/>
        <v>0</v>
      </c>
      <c r="AK111" s="12">
        <f>AK88</f>
        <v>0</v>
      </c>
      <c r="AL111" s="12">
        <f>AL88</f>
        <v>0</v>
      </c>
      <c r="AM111" s="12">
        <f t="shared" si="21"/>
        <v>0</v>
      </c>
      <c r="AN111" s="12">
        <f t="shared" si="21"/>
        <v>0</v>
      </c>
      <c r="AO111" s="12">
        <f>AO88</f>
        <v>0</v>
      </c>
      <c r="AP111" s="12">
        <f>AP88</f>
        <v>0</v>
      </c>
      <c r="AQ111" s="12">
        <f t="shared" si="21"/>
        <v>0</v>
      </c>
      <c r="AR111" s="12">
        <f t="shared" si="21"/>
        <v>0</v>
      </c>
      <c r="AS111" s="12">
        <f>AS88</f>
        <v>0</v>
      </c>
      <c r="AT111" s="12">
        <f>AT88</f>
        <v>0</v>
      </c>
      <c r="AU111" s="12">
        <f t="shared" si="21"/>
        <v>0</v>
      </c>
      <c r="AV111" s="12">
        <f t="shared" si="21"/>
        <v>0</v>
      </c>
      <c r="AW111" s="12">
        <f>AW88</f>
        <v>0</v>
      </c>
      <c r="AX111" s="12">
        <f>AX88</f>
        <v>0</v>
      </c>
      <c r="AY111" s="12">
        <f t="shared" si="21"/>
        <v>0</v>
      </c>
      <c r="AZ111" s="12">
        <f t="shared" si="21"/>
        <v>0</v>
      </c>
      <c r="BA111" s="12">
        <f>BA88</f>
        <v>0</v>
      </c>
      <c r="BB111" s="12">
        <f>BB88</f>
        <v>0</v>
      </c>
      <c r="BC111" s="12">
        <f t="shared" si="21"/>
        <v>0</v>
      </c>
      <c r="BD111" s="12">
        <f t="shared" si="21"/>
        <v>0</v>
      </c>
      <c r="BE111" s="12">
        <f>BE88</f>
        <v>0</v>
      </c>
      <c r="BF111" s="12">
        <f>BF88</f>
        <v>0</v>
      </c>
      <c r="BG111" s="12">
        <f t="shared" si="21"/>
        <v>0</v>
      </c>
      <c r="BH111" s="12">
        <f t="shared" si="21"/>
        <v>0</v>
      </c>
      <c r="BI111" s="12">
        <f>BI88</f>
        <v>0</v>
      </c>
      <c r="BJ111" s="12">
        <f>BJ88</f>
        <v>0</v>
      </c>
      <c r="BK111" s="12">
        <f t="shared" si="21"/>
        <v>13</v>
      </c>
      <c r="BL111" s="12">
        <f t="shared" si="21"/>
        <v>15431.5</v>
      </c>
      <c r="BM111" s="12">
        <f>BM88</f>
        <v>8</v>
      </c>
      <c r="BN111" s="12">
        <f>BN88</f>
        <v>9633.26</v>
      </c>
      <c r="BO111" s="12">
        <f t="shared" si="21"/>
        <v>2</v>
      </c>
      <c r="BP111" s="12">
        <f t="shared" si="21"/>
        <v>1165.2</v>
      </c>
      <c r="BQ111" s="12">
        <f>BQ88</f>
        <v>2</v>
      </c>
      <c r="BR111" s="12">
        <f>BR88</f>
        <v>1165.2</v>
      </c>
      <c r="BS111" s="12">
        <f t="shared" si="21"/>
        <v>0</v>
      </c>
      <c r="BT111" s="12">
        <f t="shared" si="21"/>
        <v>0</v>
      </c>
      <c r="BU111" s="12">
        <f>BU88</f>
        <v>0</v>
      </c>
      <c r="BV111" s="12">
        <f>BV88</f>
        <v>0</v>
      </c>
      <c r="BW111" s="12">
        <f t="shared" si="21"/>
        <v>0</v>
      </c>
      <c r="BX111" s="12">
        <f t="shared" si="21"/>
        <v>0</v>
      </c>
      <c r="BY111" s="12">
        <f>BY88</f>
        <v>0</v>
      </c>
      <c r="BZ111" s="12">
        <f>BZ88</f>
        <v>0</v>
      </c>
    </row>
    <row r="112" spans="1:78" ht="18" x14ac:dyDescent="0.25">
      <c r="A112" s="10">
        <v>9</v>
      </c>
      <c r="B112" s="56" t="s">
        <v>81</v>
      </c>
      <c r="C112" s="12">
        <f>C102</f>
        <v>318</v>
      </c>
      <c r="D112" s="12">
        <f t="shared" ref="D112:BX112" si="22">D102</f>
        <v>1559545.44</v>
      </c>
      <c r="E112" s="12">
        <f>E102</f>
        <v>301</v>
      </c>
      <c r="F112" s="12">
        <f>F102</f>
        <v>1213735.32</v>
      </c>
      <c r="G112" s="12">
        <f t="shared" si="22"/>
        <v>229</v>
      </c>
      <c r="H112" s="12">
        <f t="shared" si="22"/>
        <v>695934.28</v>
      </c>
      <c r="I112" s="12">
        <f>I102</f>
        <v>219</v>
      </c>
      <c r="J112" s="12">
        <f>J102</f>
        <v>671334.28</v>
      </c>
      <c r="K112" s="12">
        <f t="shared" si="22"/>
        <v>32</v>
      </c>
      <c r="L112" s="12">
        <f t="shared" si="22"/>
        <v>63769.86</v>
      </c>
      <c r="M112" s="12">
        <f>M102</f>
        <v>31</v>
      </c>
      <c r="N112" s="12">
        <f>N102</f>
        <v>62420.03</v>
      </c>
      <c r="O112" s="12">
        <f t="shared" si="22"/>
        <v>23</v>
      </c>
      <c r="P112" s="12">
        <f t="shared" si="22"/>
        <v>30398</v>
      </c>
      <c r="Q112" s="12">
        <f>Q102</f>
        <v>22</v>
      </c>
      <c r="R112" s="12">
        <f>R102</f>
        <v>30048</v>
      </c>
      <c r="S112" s="12">
        <f t="shared" si="22"/>
        <v>1</v>
      </c>
      <c r="T112" s="12">
        <f t="shared" si="22"/>
        <v>2500</v>
      </c>
      <c r="U112" s="12">
        <f>U102</f>
        <v>1</v>
      </c>
      <c r="V112" s="12">
        <f>V102</f>
        <v>2500</v>
      </c>
      <c r="W112" s="12">
        <f t="shared" si="22"/>
        <v>1</v>
      </c>
      <c r="X112" s="12">
        <f t="shared" si="22"/>
        <v>34950</v>
      </c>
      <c r="Y112" s="12">
        <f>Y102</f>
        <v>0</v>
      </c>
      <c r="Z112" s="12">
        <f>Z102</f>
        <v>0</v>
      </c>
      <c r="AA112" s="12">
        <f t="shared" si="22"/>
        <v>3</v>
      </c>
      <c r="AB112" s="12">
        <f t="shared" si="22"/>
        <v>142750</v>
      </c>
      <c r="AC112" s="12">
        <f>AC102</f>
        <v>1</v>
      </c>
      <c r="AD112" s="12">
        <f>AD102</f>
        <v>1250</v>
      </c>
      <c r="AE112" s="12">
        <f t="shared" si="22"/>
        <v>16</v>
      </c>
      <c r="AF112" s="12">
        <f t="shared" si="22"/>
        <v>454873.3</v>
      </c>
      <c r="AG112" s="12">
        <f>AG102</f>
        <v>14</v>
      </c>
      <c r="AH112" s="12">
        <f>AH102</f>
        <v>311813.01</v>
      </c>
      <c r="AI112" s="12">
        <f t="shared" si="22"/>
        <v>11</v>
      </c>
      <c r="AJ112" s="12">
        <f t="shared" si="22"/>
        <v>127445</v>
      </c>
      <c r="AK112" s="12">
        <f>AK102</f>
        <v>11</v>
      </c>
      <c r="AL112" s="12">
        <f>AL102</f>
        <v>127445</v>
      </c>
      <c r="AM112" s="12">
        <f t="shared" si="22"/>
        <v>0</v>
      </c>
      <c r="AN112" s="12">
        <f t="shared" si="22"/>
        <v>0</v>
      </c>
      <c r="AO112" s="12">
        <f>AO102</f>
        <v>0</v>
      </c>
      <c r="AP112" s="12">
        <f>AP102</f>
        <v>0</v>
      </c>
      <c r="AQ112" s="12">
        <f t="shared" si="22"/>
        <v>0</v>
      </c>
      <c r="AR112" s="12">
        <f t="shared" si="22"/>
        <v>0</v>
      </c>
      <c r="AS112" s="12">
        <f>AS102</f>
        <v>0</v>
      </c>
      <c r="AT112" s="12">
        <f>AT102</f>
        <v>0</v>
      </c>
      <c r="AU112" s="12">
        <f t="shared" si="22"/>
        <v>0</v>
      </c>
      <c r="AV112" s="12">
        <f t="shared" si="22"/>
        <v>0</v>
      </c>
      <c r="AW112" s="12">
        <f>AW102</f>
        <v>0</v>
      </c>
      <c r="AX112" s="12">
        <f>AX102</f>
        <v>0</v>
      </c>
      <c r="AY112" s="12">
        <f t="shared" si="22"/>
        <v>0</v>
      </c>
      <c r="AZ112" s="12">
        <f t="shared" si="22"/>
        <v>0</v>
      </c>
      <c r="BA112" s="12">
        <f>BA102</f>
        <v>0</v>
      </c>
      <c r="BB112" s="12">
        <f>BB102</f>
        <v>0</v>
      </c>
      <c r="BC112" s="12">
        <f t="shared" si="22"/>
        <v>1</v>
      </c>
      <c r="BD112" s="12">
        <f t="shared" si="22"/>
        <v>5000</v>
      </c>
      <c r="BE112" s="12">
        <f>BE102</f>
        <v>1</v>
      </c>
      <c r="BF112" s="12">
        <f>BF102</f>
        <v>5000</v>
      </c>
      <c r="BG112" s="12">
        <f t="shared" si="22"/>
        <v>0</v>
      </c>
      <c r="BH112" s="12">
        <f t="shared" si="22"/>
        <v>0</v>
      </c>
      <c r="BI112" s="12">
        <f>BI102</f>
        <v>0</v>
      </c>
      <c r="BJ112" s="12">
        <f>BJ102</f>
        <v>0</v>
      </c>
      <c r="BK112" s="12">
        <f t="shared" si="22"/>
        <v>0</v>
      </c>
      <c r="BL112" s="12">
        <f t="shared" si="22"/>
        <v>0</v>
      </c>
      <c r="BM112" s="12">
        <f>BM102</f>
        <v>0</v>
      </c>
      <c r="BN112" s="12">
        <f>BN102</f>
        <v>0</v>
      </c>
      <c r="BO112" s="12">
        <f t="shared" si="22"/>
        <v>1</v>
      </c>
      <c r="BP112" s="12">
        <f t="shared" si="22"/>
        <v>1925</v>
      </c>
      <c r="BQ112" s="12">
        <f>BQ102</f>
        <v>1</v>
      </c>
      <c r="BR112" s="12">
        <f>BR102</f>
        <v>1925</v>
      </c>
      <c r="BS112" s="12">
        <f t="shared" si="22"/>
        <v>0</v>
      </c>
      <c r="BT112" s="12">
        <f t="shared" si="22"/>
        <v>0</v>
      </c>
      <c r="BU112" s="12">
        <f>BU102</f>
        <v>0</v>
      </c>
      <c r="BV112" s="12">
        <f>BV102</f>
        <v>0</v>
      </c>
      <c r="BW112" s="12">
        <f t="shared" si="22"/>
        <v>0</v>
      </c>
      <c r="BX112" s="12">
        <f t="shared" si="22"/>
        <v>0</v>
      </c>
      <c r="BY112" s="12">
        <f>BY102</f>
        <v>0</v>
      </c>
      <c r="BZ112" s="12">
        <f>BZ102</f>
        <v>0</v>
      </c>
    </row>
    <row r="113" spans="1:78" ht="18" x14ac:dyDescent="0.25">
      <c r="A113" s="10">
        <v>10</v>
      </c>
      <c r="B113" s="56" t="s">
        <v>90</v>
      </c>
      <c r="C113" s="12">
        <f>C112+C111+C110+C109+C108+C107+C106+C105+C104</f>
        <v>6042</v>
      </c>
      <c r="D113" s="12">
        <f t="shared" ref="D113:BX113" si="23">D112+D111+D110+D109+D108+D107+D106+D105+D104</f>
        <v>44059178.310000002</v>
      </c>
      <c r="E113" s="12">
        <f t="shared" si="23"/>
        <v>2924</v>
      </c>
      <c r="F113" s="12">
        <f t="shared" si="23"/>
        <v>6741950.4700000007</v>
      </c>
      <c r="G113" s="12">
        <f t="shared" si="23"/>
        <v>3392</v>
      </c>
      <c r="H113" s="12">
        <f t="shared" si="23"/>
        <v>10834040.119999999</v>
      </c>
      <c r="I113" s="12">
        <f>I112+I111+I110+I109+I108+I107+I106+I105+I104</f>
        <v>2095</v>
      </c>
      <c r="J113" s="12">
        <f>J112+J111+J110+J109+J108+J107+J106+J105+J104</f>
        <v>4053309.6999999997</v>
      </c>
      <c r="K113" s="12">
        <f t="shared" si="23"/>
        <v>1066</v>
      </c>
      <c r="L113" s="12">
        <f t="shared" si="23"/>
        <v>12006432.08</v>
      </c>
      <c r="M113" s="12">
        <f>M112+M111+M110+M109+M108+M107+M106+M105+M104</f>
        <v>316</v>
      </c>
      <c r="N113" s="12">
        <f>N112+N111+N110+N109+N108+N107+N106+N105+N104</f>
        <v>741790.90999999992</v>
      </c>
      <c r="O113" s="12">
        <f t="shared" si="23"/>
        <v>650</v>
      </c>
      <c r="P113" s="12">
        <f t="shared" si="23"/>
        <v>6891137.8199999994</v>
      </c>
      <c r="Q113" s="12">
        <f>Q112+Q111+Q110+Q109+Q108+Q107+Q106+Q105+Q104</f>
        <v>269</v>
      </c>
      <c r="R113" s="12">
        <f>R112+R111+R110+R109+R108+R107+R106+R105+R104</f>
        <v>428294.37</v>
      </c>
      <c r="S113" s="12">
        <f t="shared" si="23"/>
        <v>358</v>
      </c>
      <c r="T113" s="12">
        <f t="shared" si="23"/>
        <v>758232.48</v>
      </c>
      <c r="U113" s="12">
        <f>U112+U111+U110+U109+U108+U107+U106+U105+U104</f>
        <v>8</v>
      </c>
      <c r="V113" s="12">
        <f>V112+V111+V110+V109+V108+V107+V106+V105+V104</f>
        <v>18278.91</v>
      </c>
      <c r="W113" s="12">
        <f t="shared" si="23"/>
        <v>45</v>
      </c>
      <c r="X113" s="12">
        <f t="shared" si="23"/>
        <v>1981993.7</v>
      </c>
      <c r="Y113" s="12">
        <f>Y112+Y111+Y110+Y109+Y108+Y107+Y106+Y105+Y104</f>
        <v>12</v>
      </c>
      <c r="Z113" s="12">
        <f>Z112+Z111+Z110+Z109+Z108+Z107+Z106+Z105+Z104</f>
        <v>98420.7</v>
      </c>
      <c r="AA113" s="12">
        <f t="shared" si="23"/>
        <v>17</v>
      </c>
      <c r="AB113" s="12">
        <f t="shared" si="23"/>
        <v>969077.39</v>
      </c>
      <c r="AC113" s="12">
        <f>AC112+AC111+AC110+AC109+AC108+AC107+AC106+AC105+AC104</f>
        <v>1</v>
      </c>
      <c r="AD113" s="12">
        <f>AD112+AD111+AD110+AD109+AD108+AD107+AD106+AD105+AD104</f>
        <v>1250</v>
      </c>
      <c r="AE113" s="12">
        <f t="shared" si="23"/>
        <v>269</v>
      </c>
      <c r="AF113" s="12">
        <f t="shared" si="23"/>
        <v>7247930.1399999997</v>
      </c>
      <c r="AG113" s="12">
        <f>AG112+AG111+AG110+AG109+AG108+AG107+AG106+AG105+AG104</f>
        <v>93</v>
      </c>
      <c r="AH113" s="12">
        <f>AH112+AH111+AH110+AH109+AH108+AH107+AH106+AH105+AH104</f>
        <v>628014.81000000006</v>
      </c>
      <c r="AI113" s="12">
        <f t="shared" si="23"/>
        <v>55</v>
      </c>
      <c r="AJ113" s="12">
        <f t="shared" si="23"/>
        <v>2153416.0499999998</v>
      </c>
      <c r="AK113" s="12">
        <f>AK112+AK111+AK110+AK109+AK108+AK107+AK106+AK105+AK104</f>
        <v>26</v>
      </c>
      <c r="AL113" s="12">
        <f>AL112+AL111+AL110+AL109+AL108+AL107+AL106+AL105+AL104</f>
        <v>239766.26</v>
      </c>
      <c r="AM113" s="12">
        <f t="shared" si="23"/>
        <v>22</v>
      </c>
      <c r="AN113" s="12">
        <f t="shared" si="23"/>
        <v>98724.12</v>
      </c>
      <c r="AO113" s="12">
        <f>AO112+AO111+AO110+AO109+AO108+AO107+AO106+AO105+AO104</f>
        <v>17</v>
      </c>
      <c r="AP113" s="12">
        <f>AP112+AP111+AP110+AP109+AP108+AP107+AP106+AP105+AP104</f>
        <v>39166.67</v>
      </c>
      <c r="AQ113" s="12">
        <f t="shared" si="23"/>
        <v>2</v>
      </c>
      <c r="AR113" s="12">
        <f t="shared" si="23"/>
        <v>172902</v>
      </c>
      <c r="AS113" s="12">
        <f>AS112+AS111+AS110+AS109+AS108+AS107+AS106+AS105+AS104</f>
        <v>2</v>
      </c>
      <c r="AT113" s="12">
        <f>AT112+AT111+AT110+AT109+AT108+AT107+AT106+AT105+AT104</f>
        <v>172902</v>
      </c>
      <c r="AU113" s="12">
        <f t="shared" si="23"/>
        <v>2</v>
      </c>
      <c r="AV113" s="12">
        <f t="shared" si="23"/>
        <v>2000</v>
      </c>
      <c r="AW113" s="12">
        <f>AW112+AW111+AW110+AW109+AW108+AW107+AW106+AW105+AW104</f>
        <v>2</v>
      </c>
      <c r="AX113" s="12">
        <f>AX112+AX111+AX110+AX109+AX108+AX107+AX106+AX105+AX104</f>
        <v>2000</v>
      </c>
      <c r="AY113" s="12">
        <f t="shared" si="23"/>
        <v>0</v>
      </c>
      <c r="AZ113" s="12">
        <f t="shared" si="23"/>
        <v>0</v>
      </c>
      <c r="BA113" s="12">
        <f>BA112+BA111+BA110+BA109+BA108+BA107+BA106+BA105+BA104</f>
        <v>0</v>
      </c>
      <c r="BB113" s="12">
        <f>BB112+BB111+BB110+BB109+BB108+BB107+BB106+BB105+BB104</f>
        <v>0</v>
      </c>
      <c r="BC113" s="12">
        <f t="shared" si="23"/>
        <v>10</v>
      </c>
      <c r="BD113" s="12">
        <f t="shared" si="23"/>
        <v>95194.3</v>
      </c>
      <c r="BE113" s="12">
        <f>BE112+BE111+BE110+BE109+BE108+BE107+BE106+BE105+BE104</f>
        <v>5</v>
      </c>
      <c r="BF113" s="12">
        <f>BF112+BF111+BF110+BF109+BF108+BF107+BF106+BF105+BF104</f>
        <v>17100</v>
      </c>
      <c r="BG113" s="12">
        <f t="shared" si="23"/>
        <v>1</v>
      </c>
      <c r="BH113" s="12">
        <f t="shared" si="23"/>
        <v>218625</v>
      </c>
      <c r="BI113" s="12">
        <f>BI112+BI111+BI110+BI109+BI108+BI107+BI106+BI105+BI104</f>
        <v>0</v>
      </c>
      <c r="BJ113" s="12">
        <f>BJ112+BJ111+BJ110+BJ109+BJ108+BJ107+BJ106+BJ105+BJ104</f>
        <v>0</v>
      </c>
      <c r="BK113" s="12">
        <f t="shared" si="23"/>
        <v>100</v>
      </c>
      <c r="BL113" s="12">
        <f t="shared" si="23"/>
        <v>301448.33999999997</v>
      </c>
      <c r="BM113" s="12">
        <f>BM112+BM111+BM110+BM109+BM108+BM107+BM106+BM105+BM104</f>
        <v>52</v>
      </c>
      <c r="BN113" s="12">
        <f>BN112+BN111+BN110+BN109+BN108+BN107+BN106+BN105+BN104</f>
        <v>109995.93999999999</v>
      </c>
      <c r="BO113" s="12">
        <f t="shared" si="23"/>
        <v>53</v>
      </c>
      <c r="BP113" s="12">
        <f t="shared" si="23"/>
        <v>328024.77</v>
      </c>
      <c r="BQ113" s="12">
        <f>BQ112+BQ111+BQ110+BQ109+BQ108+BQ107+BQ106+BQ105+BQ104</f>
        <v>26</v>
      </c>
      <c r="BR113" s="12">
        <f>BR112+BR111+BR110+BR109+BR108+BR107+BR106+BR105+BR104</f>
        <v>191660.2</v>
      </c>
      <c r="BS113" s="12">
        <f t="shared" si="23"/>
        <v>0</v>
      </c>
      <c r="BT113" s="12">
        <f t="shared" si="23"/>
        <v>0</v>
      </c>
      <c r="BU113" s="12">
        <f>BU112+BU111+BU110+BU109+BU108+BU107+BU106+BU105+BU104</f>
        <v>0</v>
      </c>
      <c r="BV113" s="12">
        <f>BV112+BV111+BV110+BV109+BV108+BV107+BV106+BV105+BV104</f>
        <v>0</v>
      </c>
      <c r="BW113" s="12">
        <f t="shared" si="23"/>
        <v>0</v>
      </c>
      <c r="BX113" s="12">
        <f t="shared" si="23"/>
        <v>0</v>
      </c>
      <c r="BY113" s="12">
        <f>BY112+BY111+BY110+BY109+BY108+BY107+BY106+BY105+BY104</f>
        <v>0</v>
      </c>
      <c r="BZ113" s="12">
        <f>BZ112+BZ111+BZ110+BZ109+BZ108+BZ107+BZ106+BZ105+BZ104</f>
        <v>0</v>
      </c>
    </row>
  </sheetData>
  <mergeCells count="616">
    <mergeCell ref="BI92:BJ92"/>
    <mergeCell ref="BK92:BK93"/>
    <mergeCell ref="BL92:BL93"/>
    <mergeCell ref="BM92:BN92"/>
    <mergeCell ref="BO92:BO93"/>
    <mergeCell ref="BP92:BP93"/>
    <mergeCell ref="BQ92:BR92"/>
    <mergeCell ref="BS92:BS93"/>
    <mergeCell ref="BT92:BT93"/>
    <mergeCell ref="AN92:AN93"/>
    <mergeCell ref="AO92:AP92"/>
    <mergeCell ref="AQ92:AQ93"/>
    <mergeCell ref="AR92:AR93"/>
    <mergeCell ref="AS92:AT92"/>
    <mergeCell ref="AU92:AU93"/>
    <mergeCell ref="AV92:AV93"/>
    <mergeCell ref="AW92:AX92"/>
    <mergeCell ref="AY92:AY93"/>
    <mergeCell ref="AB92:AB93"/>
    <mergeCell ref="AC92:AD92"/>
    <mergeCell ref="AE92:AE93"/>
    <mergeCell ref="AF92:AF93"/>
    <mergeCell ref="AG92:AH92"/>
    <mergeCell ref="AI92:AI93"/>
    <mergeCell ref="AJ92:AJ93"/>
    <mergeCell ref="AK92:AL92"/>
    <mergeCell ref="AM92:AM93"/>
    <mergeCell ref="P92:P93"/>
    <mergeCell ref="Q92:R92"/>
    <mergeCell ref="S92:S93"/>
    <mergeCell ref="T92:T93"/>
    <mergeCell ref="U92:V92"/>
    <mergeCell ref="W92:W93"/>
    <mergeCell ref="X92:X93"/>
    <mergeCell ref="Y92:Z92"/>
    <mergeCell ref="AA92:AA93"/>
    <mergeCell ref="W91:Z91"/>
    <mergeCell ref="AA91:AD91"/>
    <mergeCell ref="AE91:AH91"/>
    <mergeCell ref="AI91:AL91"/>
    <mergeCell ref="AM91:AP91"/>
    <mergeCell ref="AQ91:AT91"/>
    <mergeCell ref="AU91:AX91"/>
    <mergeCell ref="AY91:BB91"/>
    <mergeCell ref="BC91:BF91"/>
    <mergeCell ref="BS80:BS81"/>
    <mergeCell ref="BT80:BT81"/>
    <mergeCell ref="BU80:BV80"/>
    <mergeCell ref="BW80:BW81"/>
    <mergeCell ref="BX80:BX81"/>
    <mergeCell ref="BY80:BZ80"/>
    <mergeCell ref="A90:A93"/>
    <mergeCell ref="B90:B93"/>
    <mergeCell ref="C90:F90"/>
    <mergeCell ref="G90:V90"/>
    <mergeCell ref="W90:AD90"/>
    <mergeCell ref="AE90:AL90"/>
    <mergeCell ref="AM90:AT90"/>
    <mergeCell ref="AU90:BB90"/>
    <mergeCell ref="BC90:BJ90"/>
    <mergeCell ref="BK90:BR90"/>
    <mergeCell ref="BS90:BZ90"/>
    <mergeCell ref="C91:C93"/>
    <mergeCell ref="D91:D93"/>
    <mergeCell ref="E91:F91"/>
    <mergeCell ref="G91:J91"/>
    <mergeCell ref="K91:N91"/>
    <mergeCell ref="O91:R91"/>
    <mergeCell ref="S91:V91"/>
    <mergeCell ref="BG80:BG81"/>
    <mergeCell ref="BH80:BH81"/>
    <mergeCell ref="BI80:BJ80"/>
    <mergeCell ref="BK80:BK81"/>
    <mergeCell ref="BL80:BL81"/>
    <mergeCell ref="BM80:BN80"/>
    <mergeCell ref="BO80:BO81"/>
    <mergeCell ref="BP80:BP81"/>
    <mergeCell ref="BQ80:BR80"/>
    <mergeCell ref="AN80:AN81"/>
    <mergeCell ref="AO80:AP80"/>
    <mergeCell ref="AQ80:AQ81"/>
    <mergeCell ref="AR80:AR81"/>
    <mergeCell ref="AS80:AT80"/>
    <mergeCell ref="AU80:AU81"/>
    <mergeCell ref="AV80:AV81"/>
    <mergeCell ref="AW80:AX80"/>
    <mergeCell ref="AY80:AY81"/>
    <mergeCell ref="BG79:BJ79"/>
    <mergeCell ref="BK79:BN79"/>
    <mergeCell ref="BO79:BR79"/>
    <mergeCell ref="BS79:BV79"/>
    <mergeCell ref="BW79:BZ79"/>
    <mergeCell ref="E80:E81"/>
    <mergeCell ref="F80:F81"/>
    <mergeCell ref="G80:G81"/>
    <mergeCell ref="H80:H81"/>
    <mergeCell ref="I80:J80"/>
    <mergeCell ref="K80:K81"/>
    <mergeCell ref="L80:L81"/>
    <mergeCell ref="M80:N80"/>
    <mergeCell ref="O80:O81"/>
    <mergeCell ref="P80:P81"/>
    <mergeCell ref="Q80:R80"/>
    <mergeCell ref="S80:S81"/>
    <mergeCell ref="T80:T81"/>
    <mergeCell ref="U80:V80"/>
    <mergeCell ref="W80:W81"/>
    <mergeCell ref="X80:X81"/>
    <mergeCell ref="Y80:Z80"/>
    <mergeCell ref="AA80:AA81"/>
    <mergeCell ref="AB80:AB81"/>
    <mergeCell ref="A78:A81"/>
    <mergeCell ref="B78:B81"/>
    <mergeCell ref="C78:F78"/>
    <mergeCell ref="G78:V78"/>
    <mergeCell ref="W78:AD78"/>
    <mergeCell ref="AE78:AL78"/>
    <mergeCell ref="AM78:AT78"/>
    <mergeCell ref="AU78:BB78"/>
    <mergeCell ref="BC78:BJ78"/>
    <mergeCell ref="C79:C81"/>
    <mergeCell ref="D79:D81"/>
    <mergeCell ref="E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AM79:AP79"/>
    <mergeCell ref="AQ79:AT79"/>
    <mergeCell ref="AU79:AX79"/>
    <mergeCell ref="AY79:BB79"/>
    <mergeCell ref="BO68:BO69"/>
    <mergeCell ref="BP68:BP69"/>
    <mergeCell ref="BQ68:BR68"/>
    <mergeCell ref="BS68:BS69"/>
    <mergeCell ref="BT68:BT69"/>
    <mergeCell ref="BU68:BV68"/>
    <mergeCell ref="BW68:BW69"/>
    <mergeCell ref="BX68:BX69"/>
    <mergeCell ref="BY68:BZ68"/>
    <mergeCell ref="BC68:BC69"/>
    <mergeCell ref="BD68:BD69"/>
    <mergeCell ref="BE68:BF68"/>
    <mergeCell ref="BG68:BG69"/>
    <mergeCell ref="BH68:BH69"/>
    <mergeCell ref="BI68:BJ68"/>
    <mergeCell ref="BK68:BK69"/>
    <mergeCell ref="BL68:BL69"/>
    <mergeCell ref="BM68:BN68"/>
    <mergeCell ref="BW67:BZ67"/>
    <mergeCell ref="E68:E69"/>
    <mergeCell ref="F68:F69"/>
    <mergeCell ref="G68:G69"/>
    <mergeCell ref="H68:H69"/>
    <mergeCell ref="I68:J68"/>
    <mergeCell ref="K68:K69"/>
    <mergeCell ref="L68:L69"/>
    <mergeCell ref="M68:N68"/>
    <mergeCell ref="O68:O69"/>
    <mergeCell ref="P68:P69"/>
    <mergeCell ref="Q68:R68"/>
    <mergeCell ref="S68:S69"/>
    <mergeCell ref="T68:T69"/>
    <mergeCell ref="U68:V68"/>
    <mergeCell ref="W68:W69"/>
    <mergeCell ref="X68:X69"/>
    <mergeCell ref="Y68:Z68"/>
    <mergeCell ref="AA68:AA69"/>
    <mergeCell ref="AB68:AB69"/>
    <mergeCell ref="AC68:AD68"/>
    <mergeCell ref="AE68:AE69"/>
    <mergeCell ref="AF68:AF69"/>
    <mergeCell ref="AG68:AH68"/>
    <mergeCell ref="AE67:AH67"/>
    <mergeCell ref="AI67:AL67"/>
    <mergeCell ref="AM67:AP67"/>
    <mergeCell ref="AQ67:AT67"/>
    <mergeCell ref="AU67:AX67"/>
    <mergeCell ref="AY67:BB67"/>
    <mergeCell ref="BC67:BF67"/>
    <mergeCell ref="BG67:BJ67"/>
    <mergeCell ref="BK67:BN67"/>
    <mergeCell ref="BQ55:BR55"/>
    <mergeCell ref="BS55:BS56"/>
    <mergeCell ref="BT55:BT56"/>
    <mergeCell ref="BU55:BV55"/>
    <mergeCell ref="BW55:BW56"/>
    <mergeCell ref="BX55:BX56"/>
    <mergeCell ref="BY55:BZ55"/>
    <mergeCell ref="A66:A69"/>
    <mergeCell ref="B66:B69"/>
    <mergeCell ref="C66:F66"/>
    <mergeCell ref="G66:V66"/>
    <mergeCell ref="W66:AD66"/>
    <mergeCell ref="AE66:AL66"/>
    <mergeCell ref="AM66:AT66"/>
    <mergeCell ref="AU66:BB66"/>
    <mergeCell ref="BC66:BJ66"/>
    <mergeCell ref="BK66:BR66"/>
    <mergeCell ref="BS66:BZ66"/>
    <mergeCell ref="C67:C69"/>
    <mergeCell ref="D67:D69"/>
    <mergeCell ref="E67:F67"/>
    <mergeCell ref="G67:J67"/>
    <mergeCell ref="K67:N67"/>
    <mergeCell ref="O67:R67"/>
    <mergeCell ref="AW55:AX55"/>
    <mergeCell ref="AY55:AY56"/>
    <mergeCell ref="AZ55:AZ56"/>
    <mergeCell ref="BA55:BB55"/>
    <mergeCell ref="BC55:BC56"/>
    <mergeCell ref="BD55:BD56"/>
    <mergeCell ref="BE55:BF55"/>
    <mergeCell ref="BG55:BG56"/>
    <mergeCell ref="BH55:BH56"/>
    <mergeCell ref="AK55:AL55"/>
    <mergeCell ref="AM55:AM56"/>
    <mergeCell ref="AN55:AN56"/>
    <mergeCell ref="AO55:AP55"/>
    <mergeCell ref="AQ55:AQ56"/>
    <mergeCell ref="AR55:AR56"/>
    <mergeCell ref="AS55:AT55"/>
    <mergeCell ref="AU55:AU56"/>
    <mergeCell ref="AV55:AV56"/>
    <mergeCell ref="Y55:Z55"/>
    <mergeCell ref="AA55:AA56"/>
    <mergeCell ref="AB55:AB56"/>
    <mergeCell ref="AC55:AD55"/>
    <mergeCell ref="AE55:AE56"/>
    <mergeCell ref="AF55:AF56"/>
    <mergeCell ref="AG55:AH55"/>
    <mergeCell ref="AI55:AI56"/>
    <mergeCell ref="AJ55:AJ56"/>
    <mergeCell ref="BK53:BR53"/>
    <mergeCell ref="BS53:BZ53"/>
    <mergeCell ref="C54:C56"/>
    <mergeCell ref="D54:D56"/>
    <mergeCell ref="E54:F54"/>
    <mergeCell ref="G54:J54"/>
    <mergeCell ref="K54:N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C54:BF54"/>
    <mergeCell ref="BG54:BJ54"/>
    <mergeCell ref="BK54:BN54"/>
    <mergeCell ref="BO54:BR54"/>
    <mergeCell ref="BS54:BV54"/>
    <mergeCell ref="BW54:BZ54"/>
    <mergeCell ref="E55:E56"/>
    <mergeCell ref="A53:A56"/>
    <mergeCell ref="B53:B56"/>
    <mergeCell ref="C53:F53"/>
    <mergeCell ref="G53:V53"/>
    <mergeCell ref="W53:AD53"/>
    <mergeCell ref="AE53:AL53"/>
    <mergeCell ref="AM53:AT53"/>
    <mergeCell ref="AU53:BB53"/>
    <mergeCell ref="BC53:BJ53"/>
    <mergeCell ref="F55:F56"/>
    <mergeCell ref="G55:G56"/>
    <mergeCell ref="H55:H56"/>
    <mergeCell ref="I55:J55"/>
    <mergeCell ref="K55:K56"/>
    <mergeCell ref="L55:L56"/>
    <mergeCell ref="M55:N55"/>
    <mergeCell ref="O55:O56"/>
    <mergeCell ref="P55:P56"/>
    <mergeCell ref="Q55:R55"/>
    <mergeCell ref="S55:S56"/>
    <mergeCell ref="T55:T56"/>
    <mergeCell ref="U55:V55"/>
    <mergeCell ref="W55:W56"/>
    <mergeCell ref="X55:X56"/>
    <mergeCell ref="AK36:AL36"/>
    <mergeCell ref="AM36:AM37"/>
    <mergeCell ref="AN36:AN37"/>
    <mergeCell ref="AO36:AP36"/>
    <mergeCell ref="AQ36:AQ37"/>
    <mergeCell ref="AR36:AR37"/>
    <mergeCell ref="AS36:AT36"/>
    <mergeCell ref="AU36:AU37"/>
    <mergeCell ref="AV36:AV37"/>
    <mergeCell ref="Y36:Z36"/>
    <mergeCell ref="AA36:AA37"/>
    <mergeCell ref="AB36:AB37"/>
    <mergeCell ref="AC36:AD36"/>
    <mergeCell ref="AE36:AE37"/>
    <mergeCell ref="AF36:AF37"/>
    <mergeCell ref="AG36:AH36"/>
    <mergeCell ref="AI36:AI37"/>
    <mergeCell ref="AJ36:AJ37"/>
    <mergeCell ref="M36:N36"/>
    <mergeCell ref="O36:O37"/>
    <mergeCell ref="P36:P37"/>
    <mergeCell ref="Q36:R36"/>
    <mergeCell ref="S36:S37"/>
    <mergeCell ref="T36:T37"/>
    <mergeCell ref="U36:V36"/>
    <mergeCell ref="W36:W37"/>
    <mergeCell ref="X36:X37"/>
    <mergeCell ref="BU21:BV21"/>
    <mergeCell ref="BW21:BW22"/>
    <mergeCell ref="BX21:BX22"/>
    <mergeCell ref="BY21:BZ21"/>
    <mergeCell ref="A34:A37"/>
    <mergeCell ref="B34:B37"/>
    <mergeCell ref="C34:F34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C35:C37"/>
    <mergeCell ref="D35:D37"/>
    <mergeCell ref="E35:F35"/>
    <mergeCell ref="G35:J35"/>
    <mergeCell ref="K35:N35"/>
    <mergeCell ref="O35:R35"/>
    <mergeCell ref="S35:V35"/>
    <mergeCell ref="W35:Z35"/>
    <mergeCell ref="AA35:AD35"/>
    <mergeCell ref="BI21:BJ21"/>
    <mergeCell ref="BK21:BK22"/>
    <mergeCell ref="BL21:BL22"/>
    <mergeCell ref="BM21:BN21"/>
    <mergeCell ref="BO21:BO22"/>
    <mergeCell ref="BP21:BP22"/>
    <mergeCell ref="BQ21:BR21"/>
    <mergeCell ref="BS21:BS22"/>
    <mergeCell ref="BT21:BT22"/>
    <mergeCell ref="AW21:AX21"/>
    <mergeCell ref="AY21:AY22"/>
    <mergeCell ref="AZ21:AZ22"/>
    <mergeCell ref="BA21:BB21"/>
    <mergeCell ref="BC21:BC22"/>
    <mergeCell ref="BD21:BD22"/>
    <mergeCell ref="BE21:BF21"/>
    <mergeCell ref="BG21:BG22"/>
    <mergeCell ref="BH21:BH22"/>
    <mergeCell ref="BG20:BJ20"/>
    <mergeCell ref="BK20:BN20"/>
    <mergeCell ref="BO20:BR20"/>
    <mergeCell ref="BS20:BV20"/>
    <mergeCell ref="BW20:BZ20"/>
    <mergeCell ref="E21:E22"/>
    <mergeCell ref="F21:F22"/>
    <mergeCell ref="G21:G22"/>
    <mergeCell ref="H21:H22"/>
    <mergeCell ref="I21:J21"/>
    <mergeCell ref="K21:K22"/>
    <mergeCell ref="L21:L22"/>
    <mergeCell ref="M21:N21"/>
    <mergeCell ref="O21:O22"/>
    <mergeCell ref="P21:P22"/>
    <mergeCell ref="Q21:R21"/>
    <mergeCell ref="S21:S22"/>
    <mergeCell ref="T21:T22"/>
    <mergeCell ref="U21:V21"/>
    <mergeCell ref="W21:W22"/>
    <mergeCell ref="X21:X22"/>
    <mergeCell ref="Y21:Z21"/>
    <mergeCell ref="AA21:AA22"/>
    <mergeCell ref="AB21:AB22"/>
    <mergeCell ref="BX5:BX6"/>
    <mergeCell ref="BY5:BZ5"/>
    <mergeCell ref="A19:A22"/>
    <mergeCell ref="B19:B22"/>
    <mergeCell ref="C19:F19"/>
    <mergeCell ref="G19:V19"/>
    <mergeCell ref="W19:AD19"/>
    <mergeCell ref="AE19:AL19"/>
    <mergeCell ref="AM19:AT19"/>
    <mergeCell ref="AU19:BB19"/>
    <mergeCell ref="BC19:BJ19"/>
    <mergeCell ref="BK19:BR19"/>
    <mergeCell ref="BS19:BZ19"/>
    <mergeCell ref="C20:C22"/>
    <mergeCell ref="D20:D22"/>
    <mergeCell ref="E20:F20"/>
    <mergeCell ref="G20:J20"/>
    <mergeCell ref="K20:N20"/>
    <mergeCell ref="O20:R20"/>
    <mergeCell ref="S20:V20"/>
    <mergeCell ref="W20:Z20"/>
    <mergeCell ref="AA20:AD20"/>
    <mergeCell ref="AE20:AH20"/>
    <mergeCell ref="AI20:AL20"/>
    <mergeCell ref="BL5:BL6"/>
    <mergeCell ref="BM5:BN5"/>
    <mergeCell ref="BO5:BO6"/>
    <mergeCell ref="BP5:BP6"/>
    <mergeCell ref="BQ5:BR5"/>
    <mergeCell ref="BS5:BS6"/>
    <mergeCell ref="BT5:BT6"/>
    <mergeCell ref="BU5:BV5"/>
    <mergeCell ref="BW5:BW6"/>
    <mergeCell ref="AF5:AF6"/>
    <mergeCell ref="AG5:AH5"/>
    <mergeCell ref="AI5:AI6"/>
    <mergeCell ref="AJ5:AJ6"/>
    <mergeCell ref="AK5:AL5"/>
    <mergeCell ref="AM5:AM6"/>
    <mergeCell ref="AN5:AN6"/>
    <mergeCell ref="AO5:AP5"/>
    <mergeCell ref="AQ5:AQ6"/>
    <mergeCell ref="T5:T6"/>
    <mergeCell ref="U5:V5"/>
    <mergeCell ref="W5:W6"/>
    <mergeCell ref="X5:X6"/>
    <mergeCell ref="Y5:Z5"/>
    <mergeCell ref="AA5:AA6"/>
    <mergeCell ref="AB5:AB6"/>
    <mergeCell ref="AC5:AD5"/>
    <mergeCell ref="AE5:AE6"/>
    <mergeCell ref="BC3:BJ3"/>
    <mergeCell ref="BK3:BR3"/>
    <mergeCell ref="BS3:BZ3"/>
    <mergeCell ref="C4:C6"/>
    <mergeCell ref="D4:D6"/>
    <mergeCell ref="E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BW4:BZ4"/>
    <mergeCell ref="A3:A6"/>
    <mergeCell ref="B3:B6"/>
    <mergeCell ref="C3:F3"/>
    <mergeCell ref="G3:V3"/>
    <mergeCell ref="W3:AD3"/>
    <mergeCell ref="AE3:AL3"/>
    <mergeCell ref="AM3:AT3"/>
    <mergeCell ref="AU3:BB3"/>
    <mergeCell ref="E5:E6"/>
    <mergeCell ref="F5:F6"/>
    <mergeCell ref="G5:G6"/>
    <mergeCell ref="H5:H6"/>
    <mergeCell ref="I5:J5"/>
    <mergeCell ref="K5:K6"/>
    <mergeCell ref="L5:L6"/>
    <mergeCell ref="M5:N5"/>
    <mergeCell ref="O5:O6"/>
    <mergeCell ref="P5:P6"/>
    <mergeCell ref="Q5:R5"/>
    <mergeCell ref="S5:S6"/>
    <mergeCell ref="BC79:BF79"/>
    <mergeCell ref="AZ80:AZ81"/>
    <mergeCell ref="BA80:BB80"/>
    <mergeCell ref="BC80:BC81"/>
    <mergeCell ref="BD80:BD81"/>
    <mergeCell ref="BE80:BF80"/>
    <mergeCell ref="AI68:AI69"/>
    <mergeCell ref="AJ68:AJ69"/>
    <mergeCell ref="AK68:AL68"/>
    <mergeCell ref="AM68:AM69"/>
    <mergeCell ref="AN68:AN69"/>
    <mergeCell ref="AO68:AP68"/>
    <mergeCell ref="AQ68:AQ69"/>
    <mergeCell ref="AR68:AR69"/>
    <mergeCell ref="AS68:AT68"/>
    <mergeCell ref="AU68:AU69"/>
    <mergeCell ref="AV68:AV69"/>
    <mergeCell ref="AW68:AX68"/>
    <mergeCell ref="AY68:AY69"/>
    <mergeCell ref="AZ68:AZ69"/>
    <mergeCell ref="BA68:BB68"/>
    <mergeCell ref="S67:V67"/>
    <mergeCell ref="W67:Z67"/>
    <mergeCell ref="AA67:AD67"/>
    <mergeCell ref="BI55:BJ55"/>
    <mergeCell ref="BK55:BK56"/>
    <mergeCell ref="BL55:BL56"/>
    <mergeCell ref="BM55:BN55"/>
    <mergeCell ref="BO55:BO56"/>
    <mergeCell ref="BP55:BP56"/>
    <mergeCell ref="AE35:AH35"/>
    <mergeCell ref="AI35:AL35"/>
    <mergeCell ref="AM35:AP35"/>
    <mergeCell ref="AQ35:AT35"/>
    <mergeCell ref="E36:E37"/>
    <mergeCell ref="F36:F37"/>
    <mergeCell ref="G36:G37"/>
    <mergeCell ref="H36:H37"/>
    <mergeCell ref="I36:J36"/>
    <mergeCell ref="K36:K37"/>
    <mergeCell ref="L36:L37"/>
    <mergeCell ref="AM20:AP20"/>
    <mergeCell ref="AQ20:AT20"/>
    <mergeCell ref="AU20:AX20"/>
    <mergeCell ref="AY20:BB20"/>
    <mergeCell ref="BC20:BF20"/>
    <mergeCell ref="AJ21:AJ22"/>
    <mergeCell ref="AK21:AL21"/>
    <mergeCell ref="AM21:AM22"/>
    <mergeCell ref="AN21:AN22"/>
    <mergeCell ref="AO21:AP21"/>
    <mergeCell ref="AQ21:AQ22"/>
    <mergeCell ref="AR21:AR22"/>
    <mergeCell ref="AS21:AT21"/>
    <mergeCell ref="AU21:AU22"/>
    <mergeCell ref="AV21:AV22"/>
    <mergeCell ref="AC21:AD21"/>
    <mergeCell ref="AE21:AE22"/>
    <mergeCell ref="AF21:AF22"/>
    <mergeCell ref="AG21:AH21"/>
    <mergeCell ref="AI21:AI22"/>
    <mergeCell ref="AZ5:AZ6"/>
    <mergeCell ref="BA5:BB5"/>
    <mergeCell ref="BC5:BC6"/>
    <mergeCell ref="BD5:BD6"/>
    <mergeCell ref="BE5:BF5"/>
    <mergeCell ref="BG5:BG6"/>
    <mergeCell ref="BH5:BH6"/>
    <mergeCell ref="BI5:BJ5"/>
    <mergeCell ref="BK5:BK6"/>
    <mergeCell ref="AR5:AR6"/>
    <mergeCell ref="AS5:AT5"/>
    <mergeCell ref="AU5:AU6"/>
    <mergeCell ref="AV5:AV6"/>
    <mergeCell ref="AW5:AX5"/>
    <mergeCell ref="AY5:AY6"/>
    <mergeCell ref="BG91:BJ91"/>
    <mergeCell ref="BK91:BN91"/>
    <mergeCell ref="AZ92:AZ93"/>
    <mergeCell ref="BA92:BB92"/>
    <mergeCell ref="BC92:BC93"/>
    <mergeCell ref="BD92:BD93"/>
    <mergeCell ref="BE92:BF92"/>
    <mergeCell ref="BG92:BG93"/>
    <mergeCell ref="BH92:BH93"/>
    <mergeCell ref="BC35:BF35"/>
    <mergeCell ref="BG35:BJ35"/>
    <mergeCell ref="BK35:BN35"/>
    <mergeCell ref="BC36:BC37"/>
    <mergeCell ref="BD36:BD37"/>
    <mergeCell ref="BE36:BF36"/>
    <mergeCell ref="BG36:BG37"/>
    <mergeCell ref="BH36:BH37"/>
    <mergeCell ref="BI36:BJ36"/>
    <mergeCell ref="BK36:BK37"/>
    <mergeCell ref="BL36:BL37"/>
    <mergeCell ref="BM36:BN36"/>
    <mergeCell ref="BO91:BR91"/>
    <mergeCell ref="BS91:BV91"/>
    <mergeCell ref="BW91:BZ91"/>
    <mergeCell ref="BU92:BV92"/>
    <mergeCell ref="BW92:BW93"/>
    <mergeCell ref="BX92:BX93"/>
    <mergeCell ref="BY92:BZ92"/>
    <mergeCell ref="BK78:BR78"/>
    <mergeCell ref="BS78:BZ78"/>
    <mergeCell ref="AC80:AD80"/>
    <mergeCell ref="AE80:AE81"/>
    <mergeCell ref="AF80:AF81"/>
    <mergeCell ref="AG80:AH80"/>
    <mergeCell ref="AI80:AI81"/>
    <mergeCell ref="AJ80:AJ81"/>
    <mergeCell ref="AK80:AL80"/>
    <mergeCell ref="AM80:AM81"/>
    <mergeCell ref="AU35:AX35"/>
    <mergeCell ref="AY35:BB35"/>
    <mergeCell ref="AW36:AX36"/>
    <mergeCell ref="AY36:AY37"/>
    <mergeCell ref="AZ36:AZ37"/>
    <mergeCell ref="BA36:BB36"/>
    <mergeCell ref="BO35:BR35"/>
    <mergeCell ref="BS35:BV35"/>
    <mergeCell ref="BW35:BZ35"/>
    <mergeCell ref="BO36:BO37"/>
    <mergeCell ref="BP36:BP37"/>
    <mergeCell ref="BQ36:BR36"/>
    <mergeCell ref="BS36:BS37"/>
    <mergeCell ref="BT36:BT37"/>
    <mergeCell ref="BU36:BV36"/>
    <mergeCell ref="BW36:BW37"/>
    <mergeCell ref="BX36:BX37"/>
    <mergeCell ref="BY36:BZ36"/>
    <mergeCell ref="BO67:BR67"/>
    <mergeCell ref="BS67:BV67"/>
    <mergeCell ref="E92:E93"/>
    <mergeCell ref="F92:F93"/>
    <mergeCell ref="G92:G93"/>
    <mergeCell ref="H92:H93"/>
    <mergeCell ref="I92:J92"/>
    <mergeCell ref="K92:K93"/>
    <mergeCell ref="L92:L93"/>
    <mergeCell ref="M92:N92"/>
    <mergeCell ref="O92:O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2025-12-22T08:11:57Z</dcterms:modified>
</cp:coreProperties>
</file>