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январь" sheetId="1" r:id="rId1"/>
  </sheets>
  <externalReferences>
    <externalReference r:id="rId2"/>
  </externalReferences>
  <definedNames>
    <definedName name="_xlnm._FilterDatabase" localSheetId="0" hidden="1">'почта банк январь'!$A$6:$V$67</definedName>
    <definedName name="Абыкаева">#REF!</definedName>
    <definedName name="_xlnm.Print_Area" localSheetId="0">'почта банк январь'!$A$1:$H$67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G67" i="1" s="1"/>
  <c r="D67" i="1"/>
  <c r="C67" i="1"/>
  <c r="B67" i="1"/>
  <c r="P67" i="1" s="1"/>
  <c r="Q66" i="1"/>
  <c r="P66" i="1"/>
  <c r="N66" i="1"/>
  <c r="K66" i="1"/>
  <c r="F66" i="1"/>
  <c r="D66" i="1"/>
  <c r="E66" i="1" s="1"/>
  <c r="C66" i="1"/>
  <c r="B66" i="1"/>
  <c r="Q65" i="1"/>
  <c r="N65" i="1"/>
  <c r="K65" i="1"/>
  <c r="F65" i="1"/>
  <c r="D65" i="1"/>
  <c r="E65" i="1" s="1"/>
  <c r="C65" i="1"/>
  <c r="B65" i="1"/>
  <c r="P65" i="1" s="1"/>
  <c r="Q64" i="1"/>
  <c r="N64" i="1"/>
  <c r="K64" i="1"/>
  <c r="I64" i="1"/>
  <c r="F64" i="1"/>
  <c r="D64" i="1"/>
  <c r="C64" i="1"/>
  <c r="B64" i="1"/>
  <c r="P64" i="1" s="1"/>
  <c r="Q63" i="1"/>
  <c r="N63" i="1"/>
  <c r="K63" i="1"/>
  <c r="F63" i="1"/>
  <c r="D63" i="1"/>
  <c r="C63" i="1"/>
  <c r="B63" i="1"/>
  <c r="P63" i="1" s="1"/>
  <c r="Q62" i="1"/>
  <c r="N62" i="1"/>
  <c r="K62" i="1"/>
  <c r="F62" i="1"/>
  <c r="G62" i="1" s="1"/>
  <c r="D62" i="1"/>
  <c r="C62" i="1"/>
  <c r="B62" i="1"/>
  <c r="P62" i="1" s="1"/>
  <c r="Q61" i="1"/>
  <c r="N61" i="1"/>
  <c r="K61" i="1"/>
  <c r="F61" i="1"/>
  <c r="D61" i="1"/>
  <c r="I61" i="1" s="1"/>
  <c r="C61" i="1"/>
  <c r="B61" i="1"/>
  <c r="P61" i="1" s="1"/>
  <c r="Q60" i="1"/>
  <c r="P60" i="1"/>
  <c r="N60" i="1"/>
  <c r="K60" i="1"/>
  <c r="F60" i="1"/>
  <c r="D60" i="1"/>
  <c r="E60" i="1" s="1"/>
  <c r="C60" i="1"/>
  <c r="B60" i="1"/>
  <c r="Q59" i="1"/>
  <c r="N59" i="1"/>
  <c r="K59" i="1"/>
  <c r="F59" i="1"/>
  <c r="I59" i="1" s="1"/>
  <c r="D59" i="1"/>
  <c r="E59" i="1" s="1"/>
  <c r="C59" i="1"/>
  <c r="B59" i="1"/>
  <c r="P59" i="1" s="1"/>
  <c r="Q58" i="1"/>
  <c r="N58" i="1"/>
  <c r="K58" i="1"/>
  <c r="I58" i="1"/>
  <c r="F58" i="1"/>
  <c r="G58" i="1" s="1"/>
  <c r="D58" i="1"/>
  <c r="C58" i="1"/>
  <c r="B58" i="1"/>
  <c r="P58" i="1" s="1"/>
  <c r="Q57" i="1"/>
  <c r="N57" i="1"/>
  <c r="K57" i="1"/>
  <c r="F57" i="1"/>
  <c r="G57" i="1" s="1"/>
  <c r="D57" i="1"/>
  <c r="E57" i="1" s="1"/>
  <c r="C57" i="1"/>
  <c r="B57" i="1"/>
  <c r="Q56" i="1"/>
  <c r="N56" i="1"/>
  <c r="K56" i="1"/>
  <c r="F56" i="1"/>
  <c r="G56" i="1" s="1"/>
  <c r="D56" i="1"/>
  <c r="C56" i="1"/>
  <c r="B56" i="1"/>
  <c r="P56" i="1" s="1"/>
  <c r="Q55" i="1"/>
  <c r="N55" i="1"/>
  <c r="K55" i="1"/>
  <c r="C55" i="1"/>
  <c r="Q54" i="1"/>
  <c r="P54" i="1"/>
  <c r="N54" i="1"/>
  <c r="K54" i="1"/>
  <c r="F54" i="1"/>
  <c r="D54" i="1"/>
  <c r="E54" i="1" s="1"/>
  <c r="C54" i="1"/>
  <c r="B54" i="1"/>
  <c r="Q53" i="1"/>
  <c r="N53" i="1"/>
  <c r="K53" i="1"/>
  <c r="F53" i="1"/>
  <c r="D53" i="1"/>
  <c r="E53" i="1" s="1"/>
  <c r="C53" i="1"/>
  <c r="B53" i="1"/>
  <c r="P53" i="1" s="1"/>
  <c r="Q52" i="1"/>
  <c r="N52" i="1"/>
  <c r="K52" i="1"/>
  <c r="I52" i="1"/>
  <c r="G52" i="1"/>
  <c r="F52" i="1"/>
  <c r="D52" i="1"/>
  <c r="C52" i="1"/>
  <c r="B52" i="1"/>
  <c r="P52" i="1" s="1"/>
  <c r="Q51" i="1"/>
  <c r="N51" i="1"/>
  <c r="K51" i="1"/>
  <c r="F51" i="1"/>
  <c r="D51" i="1"/>
  <c r="C51" i="1"/>
  <c r="B51" i="1"/>
  <c r="B49" i="1" s="1"/>
  <c r="P49" i="1" s="1"/>
  <c r="Q50" i="1"/>
  <c r="N50" i="1"/>
  <c r="K50" i="1"/>
  <c r="F50" i="1"/>
  <c r="G50" i="1" s="1"/>
  <c r="D50" i="1"/>
  <c r="D49" i="1" s="1"/>
  <c r="I49" i="1" s="1"/>
  <c r="C50" i="1"/>
  <c r="B50" i="1"/>
  <c r="P50" i="1" s="1"/>
  <c r="Q49" i="1"/>
  <c r="N49" i="1"/>
  <c r="K49" i="1"/>
  <c r="F49" i="1"/>
  <c r="G49" i="1" s="1"/>
  <c r="C49" i="1"/>
  <c r="Q48" i="1"/>
  <c r="N48" i="1"/>
  <c r="K48" i="1"/>
  <c r="F48" i="1"/>
  <c r="D48" i="1"/>
  <c r="E48" i="1" s="1"/>
  <c r="C48" i="1"/>
  <c r="B48" i="1"/>
  <c r="P48" i="1" s="1"/>
  <c r="Q47" i="1"/>
  <c r="N47" i="1"/>
  <c r="K47" i="1"/>
  <c r="F47" i="1"/>
  <c r="D47" i="1"/>
  <c r="C47" i="1"/>
  <c r="B47" i="1"/>
  <c r="P47" i="1" s="1"/>
  <c r="Q46" i="1"/>
  <c r="N46" i="1"/>
  <c r="K46" i="1"/>
  <c r="F46" i="1"/>
  <c r="I46" i="1" s="1"/>
  <c r="D46" i="1"/>
  <c r="C46" i="1"/>
  <c r="B46" i="1"/>
  <c r="P46" i="1" s="1"/>
  <c r="Q45" i="1"/>
  <c r="N45" i="1"/>
  <c r="K45" i="1"/>
  <c r="F45" i="1"/>
  <c r="D45" i="1"/>
  <c r="I45" i="1" s="1"/>
  <c r="C45" i="1"/>
  <c r="B45" i="1"/>
  <c r="P45" i="1" s="1"/>
  <c r="Q44" i="1"/>
  <c r="N44" i="1"/>
  <c r="K44" i="1"/>
  <c r="F44" i="1"/>
  <c r="G44" i="1" s="1"/>
  <c r="D44" i="1"/>
  <c r="E44" i="1" s="1"/>
  <c r="C44" i="1"/>
  <c r="B44" i="1"/>
  <c r="P44" i="1" s="1"/>
  <c r="Q43" i="1"/>
  <c r="N43" i="1"/>
  <c r="K43" i="1"/>
  <c r="F43" i="1"/>
  <c r="D43" i="1"/>
  <c r="I43" i="1" s="1"/>
  <c r="C43" i="1"/>
  <c r="B43" i="1"/>
  <c r="B41" i="1" s="1"/>
  <c r="P41" i="1" s="1"/>
  <c r="Q42" i="1"/>
  <c r="P42" i="1"/>
  <c r="N42" i="1"/>
  <c r="K42" i="1"/>
  <c r="F42" i="1"/>
  <c r="D42" i="1"/>
  <c r="E42" i="1" s="1"/>
  <c r="C42" i="1"/>
  <c r="B42" i="1"/>
  <c r="Q41" i="1"/>
  <c r="N41" i="1"/>
  <c r="K41" i="1"/>
  <c r="F41" i="1"/>
  <c r="C41" i="1"/>
  <c r="Q40" i="1"/>
  <c r="N40" i="1"/>
  <c r="K40" i="1"/>
  <c r="I40" i="1"/>
  <c r="F40" i="1"/>
  <c r="G40" i="1" s="1"/>
  <c r="D40" i="1"/>
  <c r="C40" i="1"/>
  <c r="B40" i="1"/>
  <c r="P40" i="1" s="1"/>
  <c r="Q39" i="1"/>
  <c r="N39" i="1"/>
  <c r="K39" i="1"/>
  <c r="F39" i="1"/>
  <c r="G39" i="1" s="1"/>
  <c r="D39" i="1"/>
  <c r="E39" i="1" s="1"/>
  <c r="C39" i="1"/>
  <c r="B39" i="1"/>
  <c r="P39" i="1" s="1"/>
  <c r="Q38" i="1"/>
  <c r="N38" i="1"/>
  <c r="K38" i="1"/>
  <c r="F38" i="1"/>
  <c r="G38" i="1" s="1"/>
  <c r="D38" i="1"/>
  <c r="E38" i="1" s="1"/>
  <c r="C38" i="1"/>
  <c r="B38" i="1"/>
  <c r="P38" i="1" s="1"/>
  <c r="Q37" i="1"/>
  <c r="N37" i="1"/>
  <c r="K37" i="1"/>
  <c r="F37" i="1"/>
  <c r="D37" i="1"/>
  <c r="I37" i="1" s="1"/>
  <c r="C37" i="1"/>
  <c r="B37" i="1"/>
  <c r="B35" i="1" s="1"/>
  <c r="P35" i="1" s="1"/>
  <c r="Q36" i="1"/>
  <c r="N36" i="1"/>
  <c r="K36" i="1"/>
  <c r="F36" i="1"/>
  <c r="I36" i="1" s="1"/>
  <c r="D36" i="1"/>
  <c r="E36" i="1" s="1"/>
  <c r="C36" i="1"/>
  <c r="B36" i="1"/>
  <c r="P36" i="1" s="1"/>
  <c r="Q35" i="1"/>
  <c r="N35" i="1"/>
  <c r="K35" i="1"/>
  <c r="C35" i="1"/>
  <c r="Q34" i="1"/>
  <c r="N34" i="1"/>
  <c r="K34" i="1"/>
  <c r="F34" i="1"/>
  <c r="G34" i="1" s="1"/>
  <c r="D34" i="1"/>
  <c r="E34" i="1" s="1"/>
  <c r="C34" i="1"/>
  <c r="B34" i="1"/>
  <c r="P34" i="1" s="1"/>
  <c r="Q33" i="1"/>
  <c r="N33" i="1"/>
  <c r="K33" i="1"/>
  <c r="F33" i="1"/>
  <c r="G33" i="1" s="1"/>
  <c r="D33" i="1"/>
  <c r="C33" i="1"/>
  <c r="B33" i="1"/>
  <c r="P33" i="1" s="1"/>
  <c r="Q32" i="1"/>
  <c r="N32" i="1"/>
  <c r="K32" i="1"/>
  <c r="F32" i="1"/>
  <c r="D32" i="1"/>
  <c r="E32" i="1" s="1"/>
  <c r="C32" i="1"/>
  <c r="B32" i="1"/>
  <c r="P32" i="1" s="1"/>
  <c r="Q31" i="1"/>
  <c r="N31" i="1"/>
  <c r="K31" i="1"/>
  <c r="F31" i="1"/>
  <c r="G31" i="1" s="1"/>
  <c r="D31" i="1"/>
  <c r="I31" i="1" s="1"/>
  <c r="C31" i="1"/>
  <c r="B31" i="1"/>
  <c r="P31" i="1" s="1"/>
  <c r="Q30" i="1"/>
  <c r="N30" i="1"/>
  <c r="K30" i="1"/>
  <c r="F30" i="1"/>
  <c r="G30" i="1" s="1"/>
  <c r="D30" i="1"/>
  <c r="E30" i="1" s="1"/>
  <c r="C30" i="1"/>
  <c r="B30" i="1"/>
  <c r="P30" i="1" s="1"/>
  <c r="Q29" i="1"/>
  <c r="N29" i="1"/>
  <c r="K29" i="1"/>
  <c r="F29" i="1"/>
  <c r="D29" i="1"/>
  <c r="E29" i="1" s="1"/>
  <c r="C29" i="1"/>
  <c r="B29" i="1"/>
  <c r="P29" i="1" s="1"/>
  <c r="Q28" i="1"/>
  <c r="N28" i="1"/>
  <c r="K28" i="1"/>
  <c r="I28" i="1"/>
  <c r="G28" i="1"/>
  <c r="F28" i="1"/>
  <c r="D28" i="1"/>
  <c r="C28" i="1"/>
  <c r="B28" i="1"/>
  <c r="P28" i="1" s="1"/>
  <c r="Q27" i="1"/>
  <c r="N27" i="1"/>
  <c r="K27" i="1"/>
  <c r="C27" i="1"/>
  <c r="Q26" i="1"/>
  <c r="P26" i="1"/>
  <c r="N26" i="1"/>
  <c r="K26" i="1"/>
  <c r="F26" i="1"/>
  <c r="G26" i="1" s="1"/>
  <c r="D26" i="1"/>
  <c r="E26" i="1" s="1"/>
  <c r="C26" i="1"/>
  <c r="B26" i="1"/>
  <c r="Q25" i="1"/>
  <c r="N25" i="1"/>
  <c r="K25" i="1"/>
  <c r="F25" i="1"/>
  <c r="G25" i="1" s="1"/>
  <c r="D25" i="1"/>
  <c r="C25" i="1"/>
  <c r="B25" i="1"/>
  <c r="P25" i="1" s="1"/>
  <c r="Q24" i="1"/>
  <c r="P24" i="1"/>
  <c r="N24" i="1"/>
  <c r="K24" i="1"/>
  <c r="F24" i="1"/>
  <c r="D24" i="1"/>
  <c r="E24" i="1" s="1"/>
  <c r="C24" i="1"/>
  <c r="B24" i="1"/>
  <c r="Q23" i="1"/>
  <c r="N23" i="1"/>
  <c r="K23" i="1"/>
  <c r="F23" i="1"/>
  <c r="D23" i="1"/>
  <c r="E23" i="1" s="1"/>
  <c r="C23" i="1"/>
  <c r="B23" i="1"/>
  <c r="P23" i="1" s="1"/>
  <c r="Q22" i="1"/>
  <c r="N22" i="1"/>
  <c r="K22" i="1"/>
  <c r="I22" i="1"/>
  <c r="F22" i="1"/>
  <c r="D22" i="1"/>
  <c r="C22" i="1"/>
  <c r="B22" i="1"/>
  <c r="P22" i="1" s="1"/>
  <c r="Q21" i="1"/>
  <c r="N21" i="1"/>
  <c r="K21" i="1"/>
  <c r="C21" i="1"/>
  <c r="B21" i="1"/>
  <c r="P21" i="1" s="1"/>
  <c r="Q20" i="1"/>
  <c r="N20" i="1"/>
  <c r="K20" i="1"/>
  <c r="F20" i="1"/>
  <c r="G20" i="1" s="1"/>
  <c r="D20" i="1"/>
  <c r="E20" i="1" s="1"/>
  <c r="C20" i="1"/>
  <c r="B20" i="1"/>
  <c r="P20" i="1" s="1"/>
  <c r="Q19" i="1"/>
  <c r="N19" i="1"/>
  <c r="K19" i="1"/>
  <c r="F19" i="1"/>
  <c r="D19" i="1"/>
  <c r="I19" i="1" s="1"/>
  <c r="C19" i="1"/>
  <c r="B19" i="1"/>
  <c r="P19" i="1" s="1"/>
  <c r="Q18" i="1"/>
  <c r="P18" i="1"/>
  <c r="N18" i="1"/>
  <c r="K18" i="1"/>
  <c r="F18" i="1"/>
  <c r="D18" i="1"/>
  <c r="E18" i="1" s="1"/>
  <c r="C18" i="1"/>
  <c r="B18" i="1"/>
  <c r="Q17" i="1"/>
  <c r="N17" i="1"/>
  <c r="K17" i="1"/>
  <c r="F17" i="1"/>
  <c r="I17" i="1" s="1"/>
  <c r="D17" i="1"/>
  <c r="C17" i="1"/>
  <c r="B17" i="1"/>
  <c r="P17" i="1" s="1"/>
  <c r="Q16" i="1"/>
  <c r="N16" i="1"/>
  <c r="K16" i="1"/>
  <c r="F16" i="1"/>
  <c r="G16" i="1" s="1"/>
  <c r="D16" i="1"/>
  <c r="I16" i="1" s="1"/>
  <c r="C16" i="1"/>
  <c r="B16" i="1"/>
  <c r="P16" i="1" s="1"/>
  <c r="Q15" i="1"/>
  <c r="N15" i="1"/>
  <c r="K15" i="1"/>
  <c r="F15" i="1"/>
  <c r="G15" i="1" s="1"/>
  <c r="D15" i="1"/>
  <c r="E15" i="1" s="1"/>
  <c r="C15" i="1"/>
  <c r="B15" i="1"/>
  <c r="Q14" i="1"/>
  <c r="N14" i="1"/>
  <c r="K14" i="1"/>
  <c r="F14" i="1"/>
  <c r="D14" i="1"/>
  <c r="I14" i="1" s="1"/>
  <c r="C14" i="1"/>
  <c r="B14" i="1"/>
  <c r="P14" i="1" s="1"/>
  <c r="Q13" i="1"/>
  <c r="N13" i="1"/>
  <c r="K13" i="1"/>
  <c r="F13" i="1"/>
  <c r="G13" i="1" s="1"/>
  <c r="D13" i="1"/>
  <c r="C13" i="1"/>
  <c r="B13" i="1"/>
  <c r="P13" i="1" s="1"/>
  <c r="Q12" i="1"/>
  <c r="N12" i="1"/>
  <c r="K12" i="1"/>
  <c r="F12" i="1"/>
  <c r="C12" i="1"/>
  <c r="F11" i="1"/>
  <c r="G11" i="1" s="1"/>
  <c r="D11" i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B7" i="1" s="1"/>
  <c r="P7" i="1" s="1"/>
  <c r="F8" i="1"/>
  <c r="G8" i="1" s="1"/>
  <c r="D8" i="1"/>
  <c r="C8" i="1"/>
  <c r="B8" i="1"/>
  <c r="Q7" i="1"/>
  <c r="N7" i="1"/>
  <c r="K7" i="1"/>
  <c r="C7" i="1"/>
  <c r="Q6" i="1"/>
  <c r="N6" i="1"/>
  <c r="K6" i="1"/>
  <c r="C6" i="1"/>
  <c r="E11" i="1" l="1"/>
  <c r="D7" i="1"/>
  <c r="E8" i="1"/>
  <c r="G14" i="1"/>
  <c r="E17" i="1"/>
  <c r="G19" i="1"/>
  <c r="G22" i="1"/>
  <c r="I25" i="1"/>
  <c r="E33" i="1"/>
  <c r="G43" i="1"/>
  <c r="E46" i="1"/>
  <c r="I48" i="1"/>
  <c r="F55" i="1"/>
  <c r="B55" i="1"/>
  <c r="P55" i="1" s="1"/>
  <c r="G61" i="1"/>
  <c r="I67" i="1"/>
  <c r="P37" i="1"/>
  <c r="G41" i="1"/>
  <c r="G64" i="1"/>
  <c r="F21" i="1"/>
  <c r="I33" i="1"/>
  <c r="G36" i="1"/>
  <c r="G46" i="1"/>
  <c r="I15" i="1"/>
  <c r="E16" i="1"/>
  <c r="I18" i="1"/>
  <c r="B27" i="1"/>
  <c r="P27" i="1" s="1"/>
  <c r="F27" i="1"/>
  <c r="I27" i="1" s="1"/>
  <c r="I42" i="1"/>
  <c r="P43" i="1"/>
  <c r="E47" i="1"/>
  <c r="E51" i="1"/>
  <c r="I53" i="1"/>
  <c r="E63" i="1"/>
  <c r="I65" i="1"/>
  <c r="G18" i="1"/>
  <c r="D21" i="1"/>
  <c r="E21" i="1" s="1"/>
  <c r="E22" i="1"/>
  <c r="I24" i="1"/>
  <c r="G37" i="1"/>
  <c r="I39" i="1"/>
  <c r="E40" i="1"/>
  <c r="G42" i="1"/>
  <c r="E45" i="1"/>
  <c r="I47" i="1"/>
  <c r="G51" i="1"/>
  <c r="I57" i="1"/>
  <c r="E58" i="1"/>
  <c r="I60" i="1"/>
  <c r="G63" i="1"/>
  <c r="E14" i="1"/>
  <c r="B12" i="1"/>
  <c r="G12" i="1" s="1"/>
  <c r="G24" i="1"/>
  <c r="D27" i="1"/>
  <c r="E28" i="1"/>
  <c r="I30" i="1"/>
  <c r="G32" i="1"/>
  <c r="I34" i="1"/>
  <c r="F35" i="1"/>
  <c r="G35" i="1" s="1"/>
  <c r="G45" i="1"/>
  <c r="I51" i="1"/>
  <c r="E52" i="1"/>
  <c r="I54" i="1"/>
  <c r="D55" i="1"/>
  <c r="I55" i="1" s="1"/>
  <c r="I63" i="1"/>
  <c r="E64" i="1"/>
  <c r="I66" i="1"/>
  <c r="I21" i="1"/>
  <c r="G21" i="1"/>
  <c r="E7" i="1"/>
  <c r="P15" i="1"/>
  <c r="F7" i="1"/>
  <c r="I13" i="1"/>
  <c r="D12" i="1"/>
  <c r="I20" i="1"/>
  <c r="I26" i="1"/>
  <c r="I32" i="1"/>
  <c r="I38" i="1"/>
  <c r="I44" i="1"/>
  <c r="I50" i="1"/>
  <c r="I56" i="1"/>
  <c r="I62" i="1"/>
  <c r="E13" i="1"/>
  <c r="G17" i="1"/>
  <c r="E19" i="1"/>
  <c r="G23" i="1"/>
  <c r="E25" i="1"/>
  <c r="G29" i="1"/>
  <c r="E31" i="1"/>
  <c r="E37" i="1"/>
  <c r="E43" i="1"/>
  <c r="G47" i="1"/>
  <c r="E49" i="1"/>
  <c r="G53" i="1"/>
  <c r="E55" i="1"/>
  <c r="G59" i="1"/>
  <c r="E61" i="1"/>
  <c r="G65" i="1"/>
  <c r="E67" i="1"/>
  <c r="I23" i="1"/>
  <c r="I29" i="1"/>
  <c r="G48" i="1"/>
  <c r="E50" i="1"/>
  <c r="G54" i="1"/>
  <c r="E56" i="1"/>
  <c r="G60" i="1"/>
  <c r="E62" i="1"/>
  <c r="G66" i="1"/>
  <c r="P51" i="1"/>
  <c r="P57" i="1"/>
  <c r="D35" i="1"/>
  <c r="D41" i="1"/>
  <c r="P12" i="1" l="1"/>
  <c r="G27" i="1"/>
  <c r="G55" i="1"/>
  <c r="B6" i="1"/>
  <c r="E27" i="1"/>
  <c r="I7" i="1"/>
  <c r="G7" i="1"/>
  <c r="F6" i="1"/>
  <c r="I41" i="1"/>
  <c r="E41" i="1"/>
  <c r="I35" i="1"/>
  <c r="E35" i="1"/>
  <c r="D6" i="1"/>
  <c r="E12" i="1"/>
  <c r="I12" i="1"/>
  <c r="P6" i="1"/>
  <c r="G6" i="1" l="1"/>
  <c r="E6" i="1"/>
  <c r="I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<sst xmlns="http://schemas.openxmlformats.org/spreadsheetml/2006/main" count="75" uniqueCount="73">
  <si>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</si>
  <si>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01.02.2020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</si>
  <si>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</si>
  <si>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</si>
  <si>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</si>
  <si>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</si>
  <si>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</si>
  <si>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 xml:space="preserve">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</si>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</sst>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19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>
        <row r="9">
          <cell r="P9">
            <v>5769.0293650621179</v>
          </cell>
        </row>
        <row r="12">
          <cell r="P12">
            <v>7632.8781279733585</v>
          </cell>
        </row>
        <row r="13">
          <cell r="P13">
            <v>17638</v>
          </cell>
          <cell r="R13">
            <v>10455</v>
          </cell>
          <cell r="S13">
            <v>7183</v>
          </cell>
        </row>
        <row r="15">
          <cell r="P15">
            <v>7618.346241070416</v>
          </cell>
        </row>
        <row r="16">
          <cell r="P16">
            <v>21029</v>
          </cell>
          <cell r="R16">
            <v>12047</v>
          </cell>
          <cell r="S16">
            <v>8982</v>
          </cell>
        </row>
        <row r="18">
          <cell r="P18">
            <v>7706.3419087926195</v>
          </cell>
        </row>
        <row r="19">
          <cell r="P19">
            <v>21578</v>
          </cell>
          <cell r="R19">
            <v>14222</v>
          </cell>
          <cell r="S19">
            <v>7356</v>
          </cell>
        </row>
        <row r="21">
          <cell r="P21">
            <v>7435.7334321994622</v>
          </cell>
        </row>
        <row r="22">
          <cell r="P22">
            <v>23835</v>
          </cell>
          <cell r="R22">
            <v>14847</v>
          </cell>
          <cell r="S22">
            <v>8988</v>
          </cell>
        </row>
        <row r="24">
          <cell r="P24">
            <v>7757.2931403398361</v>
          </cell>
        </row>
        <row r="25">
          <cell r="S25">
            <v>53436</v>
          </cell>
        </row>
        <row r="27">
          <cell r="P27">
            <v>5724.5463364451834</v>
          </cell>
        </row>
        <row r="28">
          <cell r="P28">
            <v>17063</v>
          </cell>
          <cell r="R28">
            <v>9689</v>
          </cell>
          <cell r="S28">
            <v>7374</v>
          </cell>
        </row>
        <row r="30">
          <cell r="P30">
            <v>6047.9711070737858</v>
          </cell>
        </row>
        <row r="31">
          <cell r="P31">
            <v>14443</v>
          </cell>
          <cell r="R31">
            <v>8773</v>
          </cell>
          <cell r="S31">
            <v>5670</v>
          </cell>
        </row>
        <row r="33">
          <cell r="P33">
            <v>6016.3785917053247</v>
          </cell>
        </row>
        <row r="34">
          <cell r="P34">
            <v>16294</v>
          </cell>
          <cell r="R34">
            <v>7460</v>
          </cell>
          <cell r="S34">
            <v>8834</v>
          </cell>
        </row>
        <row r="36">
          <cell r="P36">
            <v>5695.8168037314344</v>
          </cell>
        </row>
        <row r="37">
          <cell r="P37">
            <v>7929</v>
          </cell>
          <cell r="R37">
            <v>2406</v>
          </cell>
          <cell r="S37">
            <v>5523</v>
          </cell>
        </row>
        <row r="39">
          <cell r="P39">
            <v>5770.0477992180604</v>
          </cell>
        </row>
        <row r="40">
          <cell r="P40">
            <v>11025</v>
          </cell>
          <cell r="R40">
            <v>4976</v>
          </cell>
          <cell r="S40">
            <v>6049</v>
          </cell>
        </row>
        <row r="42">
          <cell r="P42">
            <v>5350.9112925170066</v>
          </cell>
        </row>
        <row r="43">
          <cell r="P43">
            <v>5725</v>
          </cell>
          <cell r="R43">
            <v>2713</v>
          </cell>
          <cell r="S43">
            <v>3012</v>
          </cell>
        </row>
        <row r="45">
          <cell r="P45">
            <v>5496.4880349344976</v>
          </cell>
        </row>
        <row r="46">
          <cell r="P46">
            <v>18406</v>
          </cell>
          <cell r="R46">
            <v>10856</v>
          </cell>
          <cell r="S46">
            <v>7550</v>
          </cell>
        </row>
        <row r="48">
          <cell r="P48">
            <v>5601.5566663044656</v>
          </cell>
        </row>
        <row r="49">
          <cell r="P49">
            <v>13126</v>
          </cell>
          <cell r="R49">
            <v>3702</v>
          </cell>
          <cell r="S49">
            <v>9424</v>
          </cell>
        </row>
        <row r="51">
          <cell r="P51">
            <v>5576.9397379247293</v>
          </cell>
        </row>
        <row r="54">
          <cell r="P54">
            <v>6135.5697299634448</v>
          </cell>
        </row>
        <row r="55">
          <cell r="P55">
            <v>16696</v>
          </cell>
          <cell r="R55">
            <v>4558</v>
          </cell>
          <cell r="S55">
            <v>12138</v>
          </cell>
        </row>
        <row r="57">
          <cell r="P57">
            <v>6473.4072232870149</v>
          </cell>
        </row>
        <row r="58">
          <cell r="P58">
            <v>10812</v>
          </cell>
          <cell r="R58">
            <v>2542</v>
          </cell>
          <cell r="S58">
            <v>8270</v>
          </cell>
        </row>
        <row r="60">
          <cell r="P60">
            <v>6235.3969663337029</v>
          </cell>
        </row>
        <row r="61">
          <cell r="P61">
            <v>5414</v>
          </cell>
          <cell r="R61">
            <v>1874</v>
          </cell>
          <cell r="S61">
            <v>3540</v>
          </cell>
        </row>
        <row r="63">
          <cell r="P63">
            <v>6004.5670483930553</v>
          </cell>
        </row>
        <row r="64">
          <cell r="P64">
            <v>7681</v>
          </cell>
          <cell r="R64">
            <v>2699</v>
          </cell>
          <cell r="S64">
            <v>4982</v>
          </cell>
        </row>
        <row r="66">
          <cell r="P66">
            <v>5802.5837781538858</v>
          </cell>
        </row>
        <row r="67">
          <cell r="P67">
            <v>10279</v>
          </cell>
          <cell r="R67">
            <v>2397</v>
          </cell>
          <cell r="S67">
            <v>7882</v>
          </cell>
        </row>
        <row r="69">
          <cell r="P69">
            <v>5799.6466582352368</v>
          </cell>
        </row>
        <row r="72">
          <cell r="P72">
            <v>5519.3864928267385</v>
          </cell>
        </row>
        <row r="73">
          <cell r="P73">
            <v>8061</v>
          </cell>
          <cell r="R73">
            <v>2239</v>
          </cell>
          <cell r="S73">
            <v>5822</v>
          </cell>
        </row>
        <row r="75">
          <cell r="P75">
            <v>6175.4341893065375</v>
          </cell>
        </row>
        <row r="76">
          <cell r="P76">
            <v>5851</v>
          </cell>
          <cell r="R76">
            <v>864</v>
          </cell>
          <cell r="S76">
            <v>4987</v>
          </cell>
        </row>
        <row r="78">
          <cell r="P78">
            <v>5589.5082891813363</v>
          </cell>
        </row>
        <row r="79">
          <cell r="P79">
            <v>9315</v>
          </cell>
          <cell r="R79">
            <v>3990</v>
          </cell>
          <cell r="S79">
            <v>5325</v>
          </cell>
        </row>
        <row r="81">
          <cell r="P81">
            <v>5420.6585077831451</v>
          </cell>
        </row>
        <row r="82">
          <cell r="P82">
            <v>11731</v>
          </cell>
          <cell r="R82">
            <v>4619</v>
          </cell>
          <cell r="S82">
            <v>7112</v>
          </cell>
        </row>
        <row r="84">
          <cell r="P84">
            <v>5511.7539851675047</v>
          </cell>
        </row>
        <row r="85">
          <cell r="P85">
            <v>11616</v>
          </cell>
          <cell r="R85">
            <v>5104</v>
          </cell>
          <cell r="S85">
            <v>6512</v>
          </cell>
        </row>
        <row r="87">
          <cell r="P87">
            <v>5344.5496728650141</v>
          </cell>
        </row>
        <row r="88">
          <cell r="P88">
            <v>8634</v>
          </cell>
          <cell r="R88">
            <v>3812</v>
          </cell>
          <cell r="S88">
            <v>4822</v>
          </cell>
        </row>
        <row r="90">
          <cell r="P90">
            <v>5470.5376696780186</v>
          </cell>
        </row>
        <row r="91">
          <cell r="P91">
            <v>8222</v>
          </cell>
          <cell r="R91">
            <v>4100</v>
          </cell>
          <cell r="S91">
            <v>4122</v>
          </cell>
        </row>
        <row r="93">
          <cell r="P93">
            <v>5247.3322792507906</v>
          </cell>
        </row>
        <row r="96">
          <cell r="P96">
            <v>5312.3811130964195</v>
          </cell>
        </row>
        <row r="97">
          <cell r="P97">
            <v>6648</v>
          </cell>
          <cell r="R97">
            <v>1656</v>
          </cell>
          <cell r="S97">
            <v>4992</v>
          </cell>
        </row>
        <row r="99">
          <cell r="P99">
            <v>5293.9733754512636</v>
          </cell>
        </row>
        <row r="100">
          <cell r="P100">
            <v>7454</v>
          </cell>
          <cell r="R100">
            <v>2374</v>
          </cell>
          <cell r="S100">
            <v>5080</v>
          </cell>
        </row>
        <row r="102">
          <cell r="P102">
            <v>5141.8250603702709</v>
          </cell>
        </row>
        <row r="103">
          <cell r="P103">
            <v>3641</v>
          </cell>
          <cell r="R103">
            <v>1207</v>
          </cell>
          <cell r="S103">
            <v>2434</v>
          </cell>
        </row>
        <row r="105">
          <cell r="P105">
            <v>5171.4822850865148</v>
          </cell>
        </row>
        <row r="106">
          <cell r="P106">
            <v>12479</v>
          </cell>
          <cell r="R106">
            <v>2743</v>
          </cell>
          <cell r="S106">
            <v>9736</v>
          </cell>
        </row>
        <row r="108">
          <cell r="P108">
            <v>5465.1747736196812</v>
          </cell>
        </row>
        <row r="109">
          <cell r="P109">
            <v>24542</v>
          </cell>
          <cell r="R109">
            <v>11671</v>
          </cell>
          <cell r="S109">
            <v>12871</v>
          </cell>
        </row>
        <row r="111">
          <cell r="P111">
            <v>5603.3979300790479</v>
          </cell>
        </row>
        <row r="114">
          <cell r="P114">
            <v>5346.2385743353334</v>
          </cell>
        </row>
        <row r="115">
          <cell r="P115">
            <v>11179</v>
          </cell>
          <cell r="R115">
            <v>6011</v>
          </cell>
          <cell r="S115">
            <v>5168</v>
          </cell>
        </row>
        <row r="117">
          <cell r="P117">
            <v>5674.9070578763749</v>
          </cell>
        </row>
        <row r="118">
          <cell r="P118">
            <v>14250</v>
          </cell>
          <cell r="R118">
            <v>5737</v>
          </cell>
          <cell r="S118">
            <v>8513</v>
          </cell>
        </row>
        <row r="120">
          <cell r="P120">
            <v>5229.7401403508775</v>
          </cell>
        </row>
        <row r="121">
          <cell r="P121">
            <v>11587</v>
          </cell>
          <cell r="R121">
            <v>4842</v>
          </cell>
          <cell r="S121">
            <v>6745</v>
          </cell>
        </row>
        <row r="123">
          <cell r="P123">
            <v>5611.9933546215589</v>
          </cell>
        </row>
        <row r="124">
          <cell r="P124">
            <v>38770</v>
          </cell>
          <cell r="R124">
            <v>17233</v>
          </cell>
          <cell r="S124">
            <v>21537</v>
          </cell>
        </row>
        <row r="126">
          <cell r="P126">
            <v>5130.574851689451</v>
          </cell>
        </row>
        <row r="127">
          <cell r="P127">
            <v>27175</v>
          </cell>
          <cell r="R127">
            <v>7265</v>
          </cell>
          <cell r="S127">
            <v>19910</v>
          </cell>
        </row>
        <row r="129">
          <cell r="P129">
            <v>5547.1624287028517</v>
          </cell>
        </row>
        <row r="130">
          <cell r="P130">
            <v>25529</v>
          </cell>
          <cell r="R130">
            <v>12402</v>
          </cell>
          <cell r="S130">
            <v>13127</v>
          </cell>
        </row>
        <row r="132">
          <cell r="P132">
            <v>5141.0767754318622</v>
          </cell>
        </row>
        <row r="133">
          <cell r="P133">
            <v>4697</v>
          </cell>
          <cell r="R133">
            <v>1626</v>
          </cell>
          <cell r="S133">
            <v>3071</v>
          </cell>
        </row>
        <row r="135">
          <cell r="P135">
            <v>5994.6033638492654</v>
          </cell>
        </row>
        <row r="138">
          <cell r="P138">
            <v>5289.3893880752248</v>
          </cell>
        </row>
        <row r="139">
          <cell r="P139">
            <v>6224</v>
          </cell>
          <cell r="R139">
            <v>2457</v>
          </cell>
          <cell r="S139">
            <v>3767</v>
          </cell>
        </row>
        <row r="141">
          <cell r="P141">
            <v>5360.3116966580974</v>
          </cell>
        </row>
        <row r="142">
          <cell r="P142">
            <v>2497</v>
          </cell>
          <cell r="R142">
            <v>1094</v>
          </cell>
          <cell r="S142">
            <v>1403</v>
          </cell>
        </row>
        <row r="144">
          <cell r="P144">
            <v>5551.1089307168604</v>
          </cell>
        </row>
        <row r="145">
          <cell r="P145">
            <v>12943</v>
          </cell>
          <cell r="R145">
            <v>5993</v>
          </cell>
          <cell r="S145">
            <v>6950</v>
          </cell>
        </row>
        <row r="147">
          <cell r="P147">
            <v>5216.1678127172991</v>
          </cell>
        </row>
        <row r="148">
          <cell r="P148">
            <v>21189</v>
          </cell>
          <cell r="R148">
            <v>13852</v>
          </cell>
          <cell r="S148">
            <v>7337</v>
          </cell>
        </row>
        <row r="150">
          <cell r="P150">
            <v>5448.6087592618815</v>
          </cell>
        </row>
        <row r="151">
          <cell r="P151">
            <v>15798</v>
          </cell>
          <cell r="R151">
            <v>10473</v>
          </cell>
          <cell r="S151">
            <v>5325</v>
          </cell>
        </row>
        <row r="153">
          <cell r="P153">
            <v>5066.5177237625012</v>
          </cell>
        </row>
        <row r="156">
          <cell r="P156">
            <v>5340.9364133619847</v>
          </cell>
        </row>
        <row r="157">
          <cell r="P157">
            <v>8202</v>
          </cell>
          <cell r="R157">
            <v>1819</v>
          </cell>
          <cell r="S157">
            <v>6383</v>
          </cell>
        </row>
        <row r="159">
          <cell r="P159">
            <v>5657.7659107534746</v>
          </cell>
        </row>
        <row r="160">
          <cell r="P160">
            <v>4186</v>
          </cell>
          <cell r="R160">
            <v>1118</v>
          </cell>
          <cell r="S160">
            <v>3068</v>
          </cell>
        </row>
        <row r="162">
          <cell r="P162">
            <v>5496.3655040611566</v>
          </cell>
        </row>
        <row r="163">
          <cell r="P163">
            <v>2840</v>
          </cell>
          <cell r="R163">
            <v>279</v>
          </cell>
          <cell r="S163">
            <v>2561</v>
          </cell>
        </row>
        <row r="165">
          <cell r="P165">
            <v>6294.1482394366194</v>
          </cell>
        </row>
        <row r="166">
          <cell r="P166">
            <v>3100</v>
          </cell>
          <cell r="R166">
            <v>1352</v>
          </cell>
          <cell r="S166">
            <v>1748</v>
          </cell>
        </row>
        <row r="168">
          <cell r="P168">
            <v>5742.4703225806452</v>
          </cell>
        </row>
        <row r="169">
          <cell r="P169">
            <v>11654</v>
          </cell>
          <cell r="R169">
            <v>5763</v>
          </cell>
          <cell r="S169">
            <v>5891</v>
          </cell>
        </row>
        <row r="171">
          <cell r="P171">
            <v>5102.414535781706</v>
          </cell>
        </row>
        <row r="172">
          <cell r="P172">
            <v>15191</v>
          </cell>
          <cell r="R172">
            <v>8054</v>
          </cell>
          <cell r="S172">
            <v>7137</v>
          </cell>
        </row>
        <row r="174">
          <cell r="P174">
            <v>5310.7725627015998</v>
          </cell>
        </row>
        <row r="175">
          <cell r="P175">
            <v>15649</v>
          </cell>
          <cell r="R175">
            <v>5974</v>
          </cell>
          <cell r="S175">
            <v>9675</v>
          </cell>
        </row>
        <row r="177">
          <cell r="P177">
            <v>5163.0064540865233</v>
          </cell>
        </row>
        <row r="178">
          <cell r="P178">
            <v>14303</v>
          </cell>
          <cell r="R178">
            <v>4433</v>
          </cell>
          <cell r="S178">
            <v>9870</v>
          </cell>
        </row>
        <row r="180">
          <cell r="P180">
            <v>5254.1835978466052</v>
          </cell>
        </row>
        <row r="181">
          <cell r="P181">
            <v>3365</v>
          </cell>
          <cell r="R181">
            <v>1154</v>
          </cell>
          <cell r="S181">
            <v>2211</v>
          </cell>
        </row>
        <row r="183">
          <cell r="P183">
            <v>5560.0841010401191</v>
          </cell>
        </row>
        <row r="184">
          <cell r="P184">
            <v>12001</v>
          </cell>
          <cell r="R184">
            <v>4509</v>
          </cell>
          <cell r="S184">
            <v>7492</v>
          </cell>
        </row>
        <row r="186">
          <cell r="P186">
            <v>5191.8729272560622</v>
          </cell>
        </row>
        <row r="187">
          <cell r="P187">
            <v>29258</v>
          </cell>
          <cell r="R187">
            <v>9651</v>
          </cell>
          <cell r="S187">
            <v>19607</v>
          </cell>
        </row>
        <row r="189">
          <cell r="P189">
            <v>5330.2063709071026</v>
          </cell>
        </row>
        <row r="190">
          <cell r="P190">
            <v>3107</v>
          </cell>
          <cell r="R190">
            <v>1648</v>
          </cell>
          <cell r="S190">
            <v>1459</v>
          </cell>
        </row>
        <row r="192">
          <cell r="P192">
            <v>5800.3778564531704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70" zoomScaleNormal="100" zoomScaleSheetLayoutView="7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S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7" customWidth="1"/>
    <col min="5" max="5" width="14.42578125" style="7" customWidth="1"/>
    <col min="6" max="6" width="20.28515625" style="7" customWidth="1"/>
    <col min="7" max="7" width="19.42578125" style="7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32.450000000000003" customHeight="1" x14ac:dyDescent="0.3">
      <c r="A4" s="4"/>
      <c r="B4" s="4"/>
      <c r="C4" s="5"/>
      <c r="D4" s="5" t="s">
        <v>6</v>
      </c>
      <c r="E4" s="5"/>
      <c r="F4" s="5" t="s">
        <v>7</v>
      </c>
      <c r="G4" s="5"/>
      <c r="H4" s="6"/>
    </row>
    <row r="5" spans="1:17" s="7" customFormat="1" ht="33.6" customHeight="1" x14ac:dyDescent="0.3">
      <c r="A5" s="4"/>
      <c r="B5" s="4"/>
      <c r="C5" s="5"/>
      <c r="D5" s="8" t="s">
        <v>8</v>
      </c>
      <c r="E5" s="8" t="s">
        <v>9</v>
      </c>
      <c r="F5" s="8" t="s">
        <v>8</v>
      </c>
      <c r="G5" s="8" t="s">
        <v>9</v>
      </c>
      <c r="H5" s="9" t="s">
        <v>10</v>
      </c>
    </row>
    <row r="6" spans="1:17" s="13" customFormat="1" ht="22.5" customHeight="1" x14ac:dyDescent="0.3">
      <c r="A6" s="10" t="s">
        <v>11</v>
      </c>
      <c r="B6" s="11">
        <f>B7+B12+B21+B27+B35+B40+B41+B49+B55</f>
        <v>671861</v>
      </c>
      <c r="C6" s="11">
        <f>'[1]миграция январь'!P9</f>
        <v>5769.0293650621179</v>
      </c>
      <c r="D6" s="11">
        <f>D7+D12+D21+D27+D35+D40+D41+D49+D55</f>
        <v>295334</v>
      </c>
      <c r="E6" s="11">
        <f>D6/B6%</f>
        <v>43.957604325894792</v>
      </c>
      <c r="F6" s="11">
        <f>F7+F12+F21+F27+F35+F40+F41+F49+F55</f>
        <v>376527</v>
      </c>
      <c r="G6" s="11">
        <f>F6/B6*100</f>
        <v>56.042395674105208</v>
      </c>
      <c r="H6" s="12">
        <v>16974</v>
      </c>
      <c r="I6" s="13">
        <f t="shared" ref="I6:I67" si="0">D6+F6</f>
        <v>671861</v>
      </c>
      <c r="J6" s="13">
        <v>4498</v>
      </c>
      <c r="K6" s="13" t="e">
        <f>#REF!-J6</f>
        <v>#REF!</v>
      </c>
      <c r="L6" s="13">
        <v>359703</v>
      </c>
      <c r="M6" s="13">
        <v>19174</v>
      </c>
      <c r="N6" s="13">
        <f>H6/9*8</f>
        <v>15088</v>
      </c>
      <c r="O6" s="13">
        <v>602230</v>
      </c>
      <c r="P6" s="13">
        <f t="shared" ref="P6:P67" si="1">B6-O6</f>
        <v>69631</v>
      </c>
      <c r="Q6" s="13">
        <f>H6/8*7</f>
        <v>14852.25</v>
      </c>
    </row>
    <row r="7" spans="1:17" s="13" customFormat="1" ht="22.5" customHeight="1" x14ac:dyDescent="0.3">
      <c r="A7" s="10" t="s">
        <v>12</v>
      </c>
      <c r="B7" s="11">
        <f>B8+B9+B10+B11</f>
        <v>84080</v>
      </c>
      <c r="C7" s="11">
        <f>'[1]миграция январь'!P12</f>
        <v>7632.8781279733585</v>
      </c>
      <c r="D7" s="11">
        <f>D8+D9+D10+D11</f>
        <v>51571</v>
      </c>
      <c r="E7" s="11">
        <f t="shared" ref="E7:E67" si="2">D7/B7*100</f>
        <v>61.335632730732634</v>
      </c>
      <c r="F7" s="11">
        <f>F8+F9+F10+F11</f>
        <v>32509</v>
      </c>
      <c r="G7" s="11">
        <f t="shared" ref="G7:G66" si="3">F7/B7*100</f>
        <v>38.664367269267366</v>
      </c>
      <c r="H7" s="12">
        <v>2464</v>
      </c>
      <c r="I7" s="13">
        <f t="shared" si="0"/>
        <v>84080</v>
      </c>
      <c r="J7" s="13">
        <v>5789</v>
      </c>
      <c r="K7" s="13" t="e">
        <f>#REF!-J7</f>
        <v>#REF!</v>
      </c>
      <c r="L7" s="13">
        <v>58621</v>
      </c>
      <c r="M7" s="13">
        <v>2116</v>
      </c>
      <c r="N7" s="13">
        <f t="shared" ref="N7:N67" si="4">H7/9*8</f>
        <v>2190.2222222222222</v>
      </c>
      <c r="O7" s="13">
        <v>77369</v>
      </c>
      <c r="P7" s="13">
        <f t="shared" si="1"/>
        <v>6711</v>
      </c>
      <c r="Q7" s="13">
        <f t="shared" ref="Q7:Q67" si="5">H7/9*8</f>
        <v>2190.2222222222222</v>
      </c>
    </row>
    <row r="8" spans="1:17" ht="22.5" customHeight="1" x14ac:dyDescent="0.3">
      <c r="A8" s="14" t="s">
        <v>13</v>
      </c>
      <c r="B8" s="15">
        <f>'[1]миграция январь'!P13</f>
        <v>17638</v>
      </c>
      <c r="C8" s="15">
        <f>'[1]миграция январь'!P15</f>
        <v>7618.346241070416</v>
      </c>
      <c r="D8" s="15">
        <f>'[1]миграция январь'!R13</f>
        <v>10455</v>
      </c>
      <c r="E8" s="15">
        <f t="shared" si="2"/>
        <v>59.275428053067237</v>
      </c>
      <c r="F8" s="15">
        <f>'[1]миграция январь'!S13</f>
        <v>7183</v>
      </c>
      <c r="G8" s="15">
        <f t="shared" si="3"/>
        <v>40.724571946932755</v>
      </c>
      <c r="H8" s="16"/>
    </row>
    <row r="9" spans="1:17" ht="22.5" customHeight="1" x14ac:dyDescent="0.3">
      <c r="A9" s="14" t="s">
        <v>14</v>
      </c>
      <c r="B9" s="15">
        <f>'[1]миграция январь'!P16</f>
        <v>21029</v>
      </c>
      <c r="C9" s="15">
        <f>'[1]миграция январь'!P18</f>
        <v>7706.3419087926195</v>
      </c>
      <c r="D9" s="15">
        <f>'[1]миграция январь'!R16</f>
        <v>12047</v>
      </c>
      <c r="E9" s="15">
        <f t="shared" si="2"/>
        <v>57.287555280802707</v>
      </c>
      <c r="F9" s="15">
        <f>'[1]миграция январь'!S16</f>
        <v>8982</v>
      </c>
      <c r="G9" s="15">
        <f t="shared" si="3"/>
        <v>42.7124447191973</v>
      </c>
      <c r="H9" s="16"/>
    </row>
    <row r="10" spans="1:17" ht="22.5" customHeight="1" x14ac:dyDescent="0.3">
      <c r="A10" s="14" t="s">
        <v>15</v>
      </c>
      <c r="B10" s="15">
        <f>'[1]миграция январь'!P19</f>
        <v>21578</v>
      </c>
      <c r="C10" s="15">
        <f>'[1]миграция январь'!P21</f>
        <v>7435.7334321994622</v>
      </c>
      <c r="D10" s="15">
        <f>'[1]миграция январь'!R19</f>
        <v>14222</v>
      </c>
      <c r="E10" s="15">
        <f t="shared" si="2"/>
        <v>65.909722865881918</v>
      </c>
      <c r="F10" s="15">
        <f>'[1]миграция январь'!S19</f>
        <v>7356</v>
      </c>
      <c r="G10" s="15">
        <f t="shared" si="3"/>
        <v>34.090277134118082</v>
      </c>
      <c r="H10" s="16"/>
    </row>
    <row r="11" spans="1:17" ht="22.5" customHeight="1" x14ac:dyDescent="0.3">
      <c r="A11" s="14" t="s">
        <v>16</v>
      </c>
      <c r="B11" s="15">
        <f>'[1]миграция январь'!P22</f>
        <v>23835</v>
      </c>
      <c r="C11" s="15">
        <f>'[1]миграция январь'!P24</f>
        <v>7757.2931403398361</v>
      </c>
      <c r="D11" s="15">
        <f>'[1]миграция январь'!R22</f>
        <v>14847</v>
      </c>
      <c r="E11" s="15">
        <f t="shared" si="2"/>
        <v>62.290748898678416</v>
      </c>
      <c r="F11" s="15">
        <f>'[1]миграция январь'!S22</f>
        <v>8988</v>
      </c>
      <c r="G11" s="15">
        <f t="shared" si="3"/>
        <v>37.709251101321584</v>
      </c>
      <c r="H11" s="16"/>
    </row>
    <row r="12" spans="1:17" s="13" customFormat="1" ht="22.5" customHeight="1" x14ac:dyDescent="0.3">
      <c r="A12" s="10" t="s">
        <v>17</v>
      </c>
      <c r="B12" s="11">
        <f>SUM(B13:B20)</f>
        <v>104011</v>
      </c>
      <c r="C12" s="11">
        <f>'[1]миграция январь'!P27</f>
        <v>5724.5463364451834</v>
      </c>
      <c r="D12" s="11">
        <f>SUM(D13:D20)</f>
        <v>50575</v>
      </c>
      <c r="E12" s="11">
        <f t="shared" si="2"/>
        <v>48.624664698926075</v>
      </c>
      <c r="F12" s="11">
        <f>'[1]миграция январь'!S25</f>
        <v>53436</v>
      </c>
      <c r="G12" s="11">
        <f t="shared" si="3"/>
        <v>51.375335301073918</v>
      </c>
      <c r="H12" s="12">
        <v>1800</v>
      </c>
      <c r="I12" s="13">
        <f t="shared" si="0"/>
        <v>104011</v>
      </c>
      <c r="J12" s="13">
        <v>4579</v>
      </c>
      <c r="K12" s="13" t="e">
        <f>#REF!-J12</f>
        <v>#REF!</v>
      </c>
      <c r="L12" s="13">
        <v>59887</v>
      </c>
      <c r="M12" s="13">
        <v>2088</v>
      </c>
      <c r="N12" s="13">
        <f t="shared" si="4"/>
        <v>1600</v>
      </c>
      <c r="O12" s="13">
        <v>92631</v>
      </c>
      <c r="P12" s="13">
        <f t="shared" si="1"/>
        <v>11380</v>
      </c>
      <c r="Q12" s="13">
        <f t="shared" si="5"/>
        <v>1600</v>
      </c>
    </row>
    <row r="13" spans="1:17" ht="22.5" customHeight="1" x14ac:dyDescent="0.3">
      <c r="A13" s="14" t="s">
        <v>18</v>
      </c>
      <c r="B13" s="15">
        <f>'[1]миграция январь'!P28</f>
        <v>17063</v>
      </c>
      <c r="C13" s="17">
        <f>'[1]миграция январь'!P30</f>
        <v>6047.9711070737858</v>
      </c>
      <c r="D13" s="15">
        <f>'[1]миграция январь'!R28</f>
        <v>9689</v>
      </c>
      <c r="E13" s="15">
        <f t="shared" si="2"/>
        <v>56.783683994608211</v>
      </c>
      <c r="F13" s="15">
        <f>'[1]миграция январь'!S28</f>
        <v>7374</v>
      </c>
      <c r="G13" s="15">
        <f t="shared" si="3"/>
        <v>43.216316005391789</v>
      </c>
      <c r="H13" s="16">
        <v>94</v>
      </c>
      <c r="I13" s="3">
        <f t="shared" si="0"/>
        <v>17063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4"/>
        <v>83.555555555555557</v>
      </c>
      <c r="O13" s="3">
        <v>14738</v>
      </c>
      <c r="P13" s="3">
        <f t="shared" si="1"/>
        <v>2325</v>
      </c>
      <c r="Q13" s="3">
        <f t="shared" si="5"/>
        <v>83.555555555555557</v>
      </c>
    </row>
    <row r="14" spans="1:17" ht="22.5" customHeight="1" x14ac:dyDescent="0.3">
      <c r="A14" s="14" t="s">
        <v>19</v>
      </c>
      <c r="B14" s="15">
        <f>'[1]миграция январь'!P31</f>
        <v>14443</v>
      </c>
      <c r="C14" s="17">
        <f>'[1]миграция январь'!P33</f>
        <v>6016.3785917053247</v>
      </c>
      <c r="D14" s="15">
        <f>'[1]миграция январь'!R31</f>
        <v>8773</v>
      </c>
      <c r="E14" s="15">
        <f t="shared" si="2"/>
        <v>60.742228068960749</v>
      </c>
      <c r="F14" s="15">
        <f>'[1]миграция январь'!S31</f>
        <v>5670</v>
      </c>
      <c r="G14" s="15">
        <f>F14/B14*100</f>
        <v>39.257771931039258</v>
      </c>
      <c r="H14" s="16">
        <v>119</v>
      </c>
      <c r="I14" s="3">
        <f t="shared" si="0"/>
        <v>14443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4"/>
        <v>105.77777777777777</v>
      </c>
      <c r="O14" s="3">
        <v>13688</v>
      </c>
      <c r="P14" s="3">
        <f t="shared" si="1"/>
        <v>755</v>
      </c>
      <c r="Q14" s="3">
        <f t="shared" si="5"/>
        <v>105.77777777777777</v>
      </c>
    </row>
    <row r="15" spans="1:17" ht="22.5" customHeight="1" x14ac:dyDescent="0.3">
      <c r="A15" s="14" t="s">
        <v>20</v>
      </c>
      <c r="B15" s="15">
        <f>'[1]миграция январь'!P34</f>
        <v>16294</v>
      </c>
      <c r="C15" s="17">
        <f>'[1]миграция январь'!P36</f>
        <v>5695.8168037314344</v>
      </c>
      <c r="D15" s="15">
        <f>'[1]миграция январь'!R34</f>
        <v>7460</v>
      </c>
      <c r="E15" s="15">
        <f t="shared" si="2"/>
        <v>45.783724070209892</v>
      </c>
      <c r="F15" s="15">
        <f>'[1]миграция январь'!S34</f>
        <v>8834</v>
      </c>
      <c r="G15" s="15">
        <f t="shared" si="3"/>
        <v>54.2162759297901</v>
      </c>
      <c r="H15" s="16">
        <v>353</v>
      </c>
      <c r="I15" s="3">
        <f t="shared" si="0"/>
        <v>16294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4"/>
        <v>313.77777777777777</v>
      </c>
      <c r="O15" s="3">
        <v>13999</v>
      </c>
      <c r="P15" s="3">
        <f t="shared" si="1"/>
        <v>2295</v>
      </c>
      <c r="Q15" s="3">
        <f t="shared" si="5"/>
        <v>313.77777777777777</v>
      </c>
    </row>
    <row r="16" spans="1:17" ht="22.5" customHeight="1" x14ac:dyDescent="0.3">
      <c r="A16" s="14" t="s">
        <v>21</v>
      </c>
      <c r="B16" s="15">
        <f>'[1]миграция январь'!P37</f>
        <v>7929</v>
      </c>
      <c r="C16" s="17">
        <f>'[1]миграция январь'!P39</f>
        <v>5770.0477992180604</v>
      </c>
      <c r="D16" s="15">
        <f>'[1]миграция январь'!R37</f>
        <v>2406</v>
      </c>
      <c r="E16" s="15">
        <f t="shared" si="2"/>
        <v>30.34430571320469</v>
      </c>
      <c r="F16" s="15">
        <f>'[1]миграция январь'!S37</f>
        <v>5523</v>
      </c>
      <c r="G16" s="15">
        <f t="shared" si="3"/>
        <v>69.65569428679531</v>
      </c>
      <c r="H16" s="16">
        <v>230</v>
      </c>
      <c r="I16" s="3">
        <f t="shared" si="0"/>
        <v>7929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4"/>
        <v>204.44444444444446</v>
      </c>
      <c r="O16" s="3">
        <v>7343</v>
      </c>
      <c r="P16" s="3">
        <f t="shared" si="1"/>
        <v>586</v>
      </c>
      <c r="Q16" s="3">
        <f t="shared" si="5"/>
        <v>204.44444444444446</v>
      </c>
    </row>
    <row r="17" spans="1:17" ht="22.5" customHeight="1" x14ac:dyDescent="0.3">
      <c r="A17" s="14" t="s">
        <v>22</v>
      </c>
      <c r="B17" s="15">
        <f>'[1]миграция январь'!P40</f>
        <v>11025</v>
      </c>
      <c r="C17" s="17">
        <f>'[1]миграция январь'!P42</f>
        <v>5350.9112925170066</v>
      </c>
      <c r="D17" s="15">
        <f>'[1]миграция январь'!R40</f>
        <v>4976</v>
      </c>
      <c r="E17" s="15">
        <f>D17/B17*100</f>
        <v>45.13378684807256</v>
      </c>
      <c r="F17" s="15">
        <f>'[1]миграция январь'!S40</f>
        <v>6049</v>
      </c>
      <c r="G17" s="15">
        <f t="shared" si="3"/>
        <v>54.866213151927433</v>
      </c>
      <c r="H17" s="16">
        <v>259</v>
      </c>
      <c r="I17" s="3">
        <f t="shared" si="0"/>
        <v>11025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4"/>
        <v>230.22222222222223</v>
      </c>
      <c r="O17" s="3">
        <v>9937</v>
      </c>
      <c r="P17" s="3">
        <f t="shared" si="1"/>
        <v>1088</v>
      </c>
      <c r="Q17" s="3">
        <f t="shared" si="5"/>
        <v>230.22222222222223</v>
      </c>
    </row>
    <row r="18" spans="1:17" ht="22.5" customHeight="1" x14ac:dyDescent="0.3">
      <c r="A18" s="14" t="s">
        <v>23</v>
      </c>
      <c r="B18" s="15">
        <f>'[1]миграция январь'!P43</f>
        <v>5725</v>
      </c>
      <c r="C18" s="17">
        <f>'[1]миграция январь'!P45</f>
        <v>5496.4880349344976</v>
      </c>
      <c r="D18" s="15">
        <f>'[1]миграция январь'!R43</f>
        <v>2713</v>
      </c>
      <c r="E18" s="15">
        <f t="shared" si="2"/>
        <v>47.388646288209607</v>
      </c>
      <c r="F18" s="15">
        <f>'[1]миграция январь'!S43</f>
        <v>3012</v>
      </c>
      <c r="G18" s="15">
        <f>F18/B18*100</f>
        <v>52.6113537117904</v>
      </c>
      <c r="H18" s="16">
        <v>12</v>
      </c>
      <c r="I18" s="3">
        <f t="shared" si="0"/>
        <v>5725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4"/>
        <v>10.666666666666666</v>
      </c>
      <c r="O18" s="3">
        <v>5351</v>
      </c>
      <c r="P18" s="3">
        <f t="shared" si="1"/>
        <v>374</v>
      </c>
      <c r="Q18" s="3">
        <f t="shared" si="5"/>
        <v>10.666666666666666</v>
      </c>
    </row>
    <row r="19" spans="1:17" ht="22.5" customHeight="1" x14ac:dyDescent="0.3">
      <c r="A19" s="14" t="s">
        <v>24</v>
      </c>
      <c r="B19" s="15">
        <f>'[1]миграция январь'!P46</f>
        <v>18406</v>
      </c>
      <c r="C19" s="17">
        <f>'[1]миграция январь'!P48</f>
        <v>5601.5566663044656</v>
      </c>
      <c r="D19" s="15">
        <f>'[1]миграция январь'!R46</f>
        <v>10856</v>
      </c>
      <c r="E19" s="15">
        <f t="shared" si="2"/>
        <v>58.980767141149627</v>
      </c>
      <c r="F19" s="15">
        <f>'[1]миграция январь'!S46</f>
        <v>7550</v>
      </c>
      <c r="G19" s="15">
        <f t="shared" si="3"/>
        <v>41.019232858850373</v>
      </c>
      <c r="H19" s="16">
        <v>605</v>
      </c>
      <c r="I19" s="3">
        <f t="shared" si="0"/>
        <v>18406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4"/>
        <v>537.77777777777783</v>
      </c>
      <c r="O19" s="3">
        <v>16136</v>
      </c>
      <c r="P19" s="3">
        <f t="shared" si="1"/>
        <v>2270</v>
      </c>
      <c r="Q19" s="3">
        <f t="shared" si="5"/>
        <v>537.77777777777783</v>
      </c>
    </row>
    <row r="20" spans="1:17" ht="22.5" customHeight="1" x14ac:dyDescent="0.3">
      <c r="A20" s="14" t="s">
        <v>25</v>
      </c>
      <c r="B20" s="15">
        <f>'[1]миграция январь'!P49</f>
        <v>13126</v>
      </c>
      <c r="C20" s="17">
        <f>'[1]миграция январь'!P51</f>
        <v>5576.9397379247293</v>
      </c>
      <c r="D20" s="15">
        <f>'[1]миграция январь'!R49</f>
        <v>3702</v>
      </c>
      <c r="E20" s="15">
        <f t="shared" si="2"/>
        <v>28.203565442632943</v>
      </c>
      <c r="F20" s="15">
        <f>'[1]миграция январь'!S49</f>
        <v>9424</v>
      </c>
      <c r="G20" s="15">
        <f t="shared" si="3"/>
        <v>71.796434557367064</v>
      </c>
      <c r="H20" s="16">
        <v>128</v>
      </c>
      <c r="I20" s="3">
        <f t="shared" si="0"/>
        <v>13126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4"/>
        <v>113.77777777777777</v>
      </c>
      <c r="O20" s="3">
        <v>11439</v>
      </c>
      <c r="P20" s="3">
        <f t="shared" si="1"/>
        <v>1687</v>
      </c>
      <c r="Q20" s="3">
        <f t="shared" si="5"/>
        <v>113.77777777777777</v>
      </c>
    </row>
    <row r="21" spans="1:17" s="13" customFormat="1" ht="22.5" customHeight="1" x14ac:dyDescent="0.3">
      <c r="A21" s="10" t="s">
        <v>26</v>
      </c>
      <c r="B21" s="11">
        <f>SUM(B22:B26)</f>
        <v>50882</v>
      </c>
      <c r="C21" s="11">
        <f>'[1]миграция январь'!P54</f>
        <v>6135.5697299634448</v>
      </c>
      <c r="D21" s="11">
        <f>SUM(D22:D26)</f>
        <v>14070</v>
      </c>
      <c r="E21" s="11">
        <f t="shared" si="2"/>
        <v>27.652214928658463</v>
      </c>
      <c r="F21" s="11">
        <f>SUM(F22:F26)</f>
        <v>36812</v>
      </c>
      <c r="G21" s="11">
        <f t="shared" si="3"/>
        <v>72.347785071341534</v>
      </c>
      <c r="H21" s="12">
        <v>2732</v>
      </c>
      <c r="I21" s="13">
        <f t="shared" si="0"/>
        <v>50882</v>
      </c>
      <c r="J21" s="13">
        <v>4295</v>
      </c>
      <c r="K21" s="13" t="e">
        <f>#REF!-J21</f>
        <v>#REF!</v>
      </c>
      <c r="L21" s="13">
        <v>32438</v>
      </c>
      <c r="M21" s="13">
        <v>2406</v>
      </c>
      <c r="N21" s="13">
        <f t="shared" si="4"/>
        <v>2428.4444444444443</v>
      </c>
      <c r="O21" s="13">
        <v>57752</v>
      </c>
      <c r="P21" s="13">
        <f t="shared" si="1"/>
        <v>-6870</v>
      </c>
      <c r="Q21" s="13">
        <f t="shared" si="5"/>
        <v>2428.4444444444443</v>
      </c>
    </row>
    <row r="22" spans="1:17" ht="22.5" customHeight="1" x14ac:dyDescent="0.3">
      <c r="A22" s="14" t="s">
        <v>27</v>
      </c>
      <c r="B22" s="15">
        <f>'[1]миграция январь'!P55</f>
        <v>16696</v>
      </c>
      <c r="C22" s="17">
        <f>'[1]миграция январь'!P57</f>
        <v>6473.4072232870149</v>
      </c>
      <c r="D22" s="15">
        <f>'[1]миграция январь'!R55</f>
        <v>4558</v>
      </c>
      <c r="E22" s="15">
        <f t="shared" si="2"/>
        <v>27.299952084331576</v>
      </c>
      <c r="F22" s="15">
        <f>'[1]миграция январь'!S55</f>
        <v>12138</v>
      </c>
      <c r="G22" s="15">
        <f t="shared" si="3"/>
        <v>72.700047915668421</v>
      </c>
      <c r="H22" s="16">
        <v>373</v>
      </c>
      <c r="I22" s="3">
        <f t="shared" si="0"/>
        <v>16696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4"/>
        <v>331.55555555555554</v>
      </c>
      <c r="O22" s="3">
        <v>7402</v>
      </c>
      <c r="P22" s="3">
        <f t="shared" si="1"/>
        <v>9294</v>
      </c>
      <c r="Q22" s="3">
        <f t="shared" si="5"/>
        <v>331.55555555555554</v>
      </c>
    </row>
    <row r="23" spans="1:17" ht="22.5" customHeight="1" x14ac:dyDescent="0.3">
      <c r="A23" s="14" t="s">
        <v>28</v>
      </c>
      <c r="B23" s="15">
        <f>'[1]миграция январь'!P58</f>
        <v>10812</v>
      </c>
      <c r="C23" s="17">
        <f>'[1]миграция январь'!P60</f>
        <v>6235.3969663337029</v>
      </c>
      <c r="D23" s="15">
        <f>'[1]миграция январь'!R58</f>
        <v>2542</v>
      </c>
      <c r="E23" s="15">
        <f t="shared" si="2"/>
        <v>23.510913799482058</v>
      </c>
      <c r="F23" s="15">
        <f>'[1]миграция январь'!S58</f>
        <v>8270</v>
      </c>
      <c r="G23" s="15">
        <f t="shared" si="3"/>
        <v>76.489086200517946</v>
      </c>
      <c r="H23" s="16">
        <v>200</v>
      </c>
      <c r="I23" s="3">
        <f t="shared" si="0"/>
        <v>10812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4"/>
        <v>177.77777777777777</v>
      </c>
      <c r="O23" s="3">
        <v>5023</v>
      </c>
      <c r="P23" s="3">
        <f t="shared" si="1"/>
        <v>5789</v>
      </c>
      <c r="Q23" s="3">
        <f t="shared" si="5"/>
        <v>177.77777777777777</v>
      </c>
    </row>
    <row r="24" spans="1:17" ht="22.5" customHeight="1" x14ac:dyDescent="0.3">
      <c r="A24" s="14" t="s">
        <v>29</v>
      </c>
      <c r="B24" s="15">
        <f>'[1]миграция январь'!P61</f>
        <v>5414</v>
      </c>
      <c r="C24" s="17">
        <f>'[1]миграция январь'!P63</f>
        <v>6004.5670483930553</v>
      </c>
      <c r="D24" s="15">
        <f>'[1]миграция январь'!R61</f>
        <v>1874</v>
      </c>
      <c r="E24" s="15">
        <f t="shared" si="2"/>
        <v>34.613963797561873</v>
      </c>
      <c r="F24" s="15">
        <f>'[1]миграция январь'!S61</f>
        <v>3540</v>
      </c>
      <c r="G24" s="15">
        <f t="shared" si="3"/>
        <v>65.38603620243812</v>
      </c>
      <c r="H24" s="16">
        <v>468</v>
      </c>
      <c r="I24" s="3">
        <f t="shared" si="0"/>
        <v>5414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4"/>
        <v>416</v>
      </c>
      <c r="O24" s="3">
        <v>8126</v>
      </c>
      <c r="P24" s="3">
        <f t="shared" si="1"/>
        <v>-2712</v>
      </c>
      <c r="Q24" s="3">
        <f t="shared" si="5"/>
        <v>416</v>
      </c>
    </row>
    <row r="25" spans="1:17" ht="22.5" customHeight="1" x14ac:dyDescent="0.3">
      <c r="A25" s="14" t="s">
        <v>30</v>
      </c>
      <c r="B25" s="15">
        <f>'[1]миграция январь'!P64</f>
        <v>7681</v>
      </c>
      <c r="C25" s="17">
        <f>'[1]миграция январь'!P66</f>
        <v>5802.5837781538858</v>
      </c>
      <c r="D25" s="15">
        <f>'[1]миграция январь'!R64</f>
        <v>2699</v>
      </c>
      <c r="E25" s="15">
        <f t="shared" si="2"/>
        <v>35.138653821117046</v>
      </c>
      <c r="F25" s="15">
        <f>'[1]миграция январь'!S64</f>
        <v>4982</v>
      </c>
      <c r="G25" s="15">
        <f t="shared" si="3"/>
        <v>64.861346178882968</v>
      </c>
      <c r="H25" s="16">
        <v>223</v>
      </c>
      <c r="I25" s="3">
        <f t="shared" si="0"/>
        <v>7681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4"/>
        <v>198.22222222222223</v>
      </c>
      <c r="O25" s="3">
        <v>10692</v>
      </c>
      <c r="P25" s="3">
        <f t="shared" si="1"/>
        <v>-3011</v>
      </c>
      <c r="Q25" s="3">
        <f t="shared" si="5"/>
        <v>198.22222222222223</v>
      </c>
    </row>
    <row r="26" spans="1:17" ht="22.5" customHeight="1" x14ac:dyDescent="0.3">
      <c r="A26" s="14" t="s">
        <v>31</v>
      </c>
      <c r="B26" s="15">
        <f>'[1]миграция январь'!P67</f>
        <v>10279</v>
      </c>
      <c r="C26" s="17">
        <f>'[1]миграция январь'!P69</f>
        <v>5799.6466582352368</v>
      </c>
      <c r="D26" s="15">
        <f>'[1]миграция январь'!R67</f>
        <v>2397</v>
      </c>
      <c r="E26" s="15">
        <f t="shared" si="2"/>
        <v>23.319389045627005</v>
      </c>
      <c r="F26" s="15">
        <f>'[1]миграция январь'!S67</f>
        <v>7882</v>
      </c>
      <c r="G26" s="15">
        <f t="shared" si="3"/>
        <v>76.680610954372995</v>
      </c>
      <c r="H26" s="16">
        <v>568</v>
      </c>
      <c r="I26" s="3">
        <f t="shared" si="0"/>
        <v>10279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4"/>
        <v>504.88888888888891</v>
      </c>
      <c r="O26" s="3">
        <v>10517</v>
      </c>
      <c r="P26" s="3">
        <f t="shared" si="1"/>
        <v>-238</v>
      </c>
      <c r="Q26" s="3">
        <f t="shared" si="5"/>
        <v>504.88888888888891</v>
      </c>
    </row>
    <row r="27" spans="1:17" s="13" customFormat="1" ht="22.5" customHeight="1" x14ac:dyDescent="0.3">
      <c r="A27" s="10" t="s">
        <v>32</v>
      </c>
      <c r="B27" s="11">
        <f>SUM(B28:B34)</f>
        <v>63430</v>
      </c>
      <c r="C27" s="11">
        <f>'[1]миграция январь'!P72</f>
        <v>5519.3864928267385</v>
      </c>
      <c r="D27" s="11">
        <f>SUM(D28:D34)</f>
        <v>24728</v>
      </c>
      <c r="E27" s="11">
        <f t="shared" si="2"/>
        <v>38.984707551631722</v>
      </c>
      <c r="F27" s="11">
        <f>SUM(F28:F34)</f>
        <v>38702</v>
      </c>
      <c r="G27" s="11">
        <f t="shared" si="3"/>
        <v>61.015292448368271</v>
      </c>
      <c r="H27" s="12">
        <v>649</v>
      </c>
      <c r="I27" s="13">
        <f t="shared" si="0"/>
        <v>63430</v>
      </c>
      <c r="J27" s="13">
        <v>4257</v>
      </c>
      <c r="K27" s="13" t="e">
        <f>#REF!-J27</f>
        <v>#REF!</v>
      </c>
      <c r="L27" s="13">
        <v>4481</v>
      </c>
      <c r="M27" s="13">
        <v>632</v>
      </c>
      <c r="N27" s="13">
        <f t="shared" si="4"/>
        <v>576.88888888888891</v>
      </c>
      <c r="O27" s="13">
        <v>8111</v>
      </c>
      <c r="P27" s="13">
        <f t="shared" si="1"/>
        <v>55319</v>
      </c>
      <c r="Q27" s="13">
        <f t="shared" si="5"/>
        <v>576.88888888888891</v>
      </c>
    </row>
    <row r="28" spans="1:17" ht="22.5" customHeight="1" x14ac:dyDescent="0.3">
      <c r="A28" s="14" t="s">
        <v>33</v>
      </c>
      <c r="B28" s="15">
        <f>'[1]миграция январь'!P73</f>
        <v>8061</v>
      </c>
      <c r="C28" s="17">
        <f>'[1]миграция январь'!P75</f>
        <v>6175.4341893065375</v>
      </c>
      <c r="D28" s="15">
        <f>'[1]миграция январь'!R73</f>
        <v>2239</v>
      </c>
      <c r="E28" s="15">
        <f t="shared" si="2"/>
        <v>27.775710209651404</v>
      </c>
      <c r="F28" s="15">
        <f>'[1]миграция январь'!S73</f>
        <v>5822</v>
      </c>
      <c r="G28" s="15">
        <f t="shared" si="3"/>
        <v>72.224289790348593</v>
      </c>
      <c r="H28" s="16">
        <v>251</v>
      </c>
      <c r="I28" s="3">
        <f t="shared" si="0"/>
        <v>8061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4"/>
        <v>223.11111111111111</v>
      </c>
      <c r="O28" s="3">
        <v>7881</v>
      </c>
      <c r="P28" s="3">
        <f t="shared" si="1"/>
        <v>180</v>
      </c>
      <c r="Q28" s="3">
        <f t="shared" si="5"/>
        <v>223.11111111111111</v>
      </c>
    </row>
    <row r="29" spans="1:17" ht="22.5" customHeight="1" x14ac:dyDescent="0.3">
      <c r="A29" s="14" t="s">
        <v>34</v>
      </c>
      <c r="B29" s="15">
        <f>'[1]миграция январь'!P76</f>
        <v>5851</v>
      </c>
      <c r="C29" s="17">
        <f>'[1]миграция январь'!P78</f>
        <v>5589.5082891813363</v>
      </c>
      <c r="D29" s="15">
        <f>'[1]миграция январь'!R76</f>
        <v>864</v>
      </c>
      <c r="E29" s="15">
        <f t="shared" si="2"/>
        <v>14.766706545889591</v>
      </c>
      <c r="F29" s="15">
        <f>'[1]миграция январь'!S76</f>
        <v>4987</v>
      </c>
      <c r="G29" s="15">
        <f t="shared" si="3"/>
        <v>85.233293454110409</v>
      </c>
      <c r="H29" s="16">
        <v>1025</v>
      </c>
      <c r="I29" s="3">
        <f t="shared" si="0"/>
        <v>5851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4"/>
        <v>911.11111111111109</v>
      </c>
      <c r="O29" s="3">
        <v>48022</v>
      </c>
      <c r="P29" s="3">
        <f t="shared" si="1"/>
        <v>-42171</v>
      </c>
      <c r="Q29" s="3">
        <f t="shared" si="5"/>
        <v>911.11111111111109</v>
      </c>
    </row>
    <row r="30" spans="1:17" ht="22.5" customHeight="1" x14ac:dyDescent="0.3">
      <c r="A30" s="14" t="s">
        <v>35</v>
      </c>
      <c r="B30" s="15">
        <f>'[1]миграция январь'!P79</f>
        <v>9315</v>
      </c>
      <c r="C30" s="17">
        <f>'[1]миграция январь'!P81</f>
        <v>5420.6585077831451</v>
      </c>
      <c r="D30" s="15">
        <f>'[1]миграция январь'!R79</f>
        <v>3990</v>
      </c>
      <c r="E30" s="15">
        <f t="shared" si="2"/>
        <v>42.834138486312398</v>
      </c>
      <c r="F30" s="15">
        <f>'[1]миграция январь'!S79</f>
        <v>5325</v>
      </c>
      <c r="G30" s="15">
        <f t="shared" si="3"/>
        <v>57.165861513687602</v>
      </c>
      <c r="H30" s="16">
        <v>316</v>
      </c>
      <c r="I30" s="3">
        <f t="shared" si="0"/>
        <v>9315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4"/>
        <v>280.88888888888891</v>
      </c>
      <c r="O30" s="3">
        <v>5117</v>
      </c>
      <c r="P30" s="3">
        <f t="shared" si="1"/>
        <v>4198</v>
      </c>
      <c r="Q30" s="3">
        <f t="shared" si="5"/>
        <v>280.88888888888891</v>
      </c>
    </row>
    <row r="31" spans="1:17" ht="22.5" customHeight="1" x14ac:dyDescent="0.3">
      <c r="A31" s="14" t="s">
        <v>36</v>
      </c>
      <c r="B31" s="15">
        <f>'[1]миграция январь'!P82</f>
        <v>11731</v>
      </c>
      <c r="C31" s="17">
        <f>'[1]миграция январь'!P84</f>
        <v>5511.7539851675047</v>
      </c>
      <c r="D31" s="15">
        <f>'[1]миграция январь'!R82</f>
        <v>4619</v>
      </c>
      <c r="E31" s="15">
        <f t="shared" si="2"/>
        <v>39.374307390674282</v>
      </c>
      <c r="F31" s="15">
        <f>'[1]миграция январь'!S82</f>
        <v>7112</v>
      </c>
      <c r="G31" s="15">
        <f t="shared" si="3"/>
        <v>60.625692609325718</v>
      </c>
      <c r="H31" s="16">
        <v>4</v>
      </c>
      <c r="I31" s="3">
        <f t="shared" si="0"/>
        <v>11731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4"/>
        <v>3.5555555555555554</v>
      </c>
      <c r="O31" s="3">
        <v>10117</v>
      </c>
      <c r="P31" s="3">
        <f t="shared" si="1"/>
        <v>1614</v>
      </c>
      <c r="Q31" s="3">
        <f t="shared" si="5"/>
        <v>3.5555555555555554</v>
      </c>
    </row>
    <row r="32" spans="1:17" ht="22.5" customHeight="1" x14ac:dyDescent="0.3">
      <c r="A32" s="14" t="s">
        <v>37</v>
      </c>
      <c r="B32" s="15">
        <f>'[1]миграция январь'!P85</f>
        <v>11616</v>
      </c>
      <c r="C32" s="17">
        <f>'[1]миграция январь'!P87</f>
        <v>5344.5496728650141</v>
      </c>
      <c r="D32" s="15">
        <f>'[1]миграция январь'!R85</f>
        <v>5104</v>
      </c>
      <c r="E32" s="15">
        <f t="shared" si="2"/>
        <v>43.939393939393938</v>
      </c>
      <c r="F32" s="15">
        <f>'[1]миграция январь'!S85</f>
        <v>6512</v>
      </c>
      <c r="G32" s="15">
        <f t="shared" si="3"/>
        <v>56.060606060606055</v>
      </c>
      <c r="H32" s="16">
        <v>285</v>
      </c>
      <c r="I32" s="3">
        <f t="shared" si="0"/>
        <v>11616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4"/>
        <v>253.33333333333334</v>
      </c>
      <c r="O32" s="3">
        <v>7207</v>
      </c>
      <c r="P32" s="3">
        <f t="shared" si="1"/>
        <v>4409</v>
      </c>
      <c r="Q32" s="3">
        <f t="shared" si="5"/>
        <v>253.33333333333334</v>
      </c>
    </row>
    <row r="33" spans="1:17" ht="22.5" customHeight="1" x14ac:dyDescent="0.3">
      <c r="A33" s="14" t="s">
        <v>38</v>
      </c>
      <c r="B33" s="17">
        <f>'[1]миграция январь'!P88</f>
        <v>8634</v>
      </c>
      <c r="C33" s="17">
        <f>'[1]миграция январь'!P90</f>
        <v>5470.5376696780186</v>
      </c>
      <c r="D33" s="15">
        <f>'[1]миграция январь'!R88</f>
        <v>3812</v>
      </c>
      <c r="E33" s="15">
        <f t="shared" si="2"/>
        <v>44.151030808431777</v>
      </c>
      <c r="F33" s="15">
        <f>'[1]миграция январь'!S88</f>
        <v>4822</v>
      </c>
      <c r="G33" s="15">
        <f t="shared" si="3"/>
        <v>55.848969191568223</v>
      </c>
      <c r="H33" s="16">
        <v>287</v>
      </c>
      <c r="I33" s="3">
        <f t="shared" si="0"/>
        <v>8634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4"/>
        <v>255.11111111111111</v>
      </c>
      <c r="O33" s="3">
        <v>9672</v>
      </c>
      <c r="P33" s="3">
        <f t="shared" si="1"/>
        <v>-1038</v>
      </c>
      <c r="Q33" s="3">
        <f t="shared" si="5"/>
        <v>255.11111111111111</v>
      </c>
    </row>
    <row r="34" spans="1:17" ht="22.5" customHeight="1" x14ac:dyDescent="0.3">
      <c r="A34" s="14" t="s">
        <v>39</v>
      </c>
      <c r="B34" s="17">
        <f>'[1]миграция январь'!P91</f>
        <v>8222</v>
      </c>
      <c r="C34" s="17">
        <f>'[1]миграция январь'!P93</f>
        <v>5247.3322792507906</v>
      </c>
      <c r="D34" s="15">
        <f>'[1]миграция январь'!R91</f>
        <v>4100</v>
      </c>
      <c r="E34" s="15">
        <f t="shared" si="2"/>
        <v>49.866212600340546</v>
      </c>
      <c r="F34" s="15">
        <f>'[1]миграция январь'!S91</f>
        <v>4122</v>
      </c>
      <c r="G34" s="15">
        <f t="shared" si="3"/>
        <v>50.133787399659447</v>
      </c>
      <c r="H34" s="16">
        <v>133</v>
      </c>
      <c r="I34" s="3">
        <f t="shared" si="0"/>
        <v>8222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4"/>
        <v>118.22222222222223</v>
      </c>
      <c r="O34" s="3">
        <v>15909</v>
      </c>
      <c r="P34" s="3">
        <f t="shared" si="1"/>
        <v>-7687</v>
      </c>
      <c r="Q34" s="3">
        <f t="shared" si="5"/>
        <v>118.22222222222223</v>
      </c>
    </row>
    <row r="35" spans="1:17" s="13" customFormat="1" ht="22.5" customHeight="1" x14ac:dyDescent="0.3">
      <c r="A35" s="11" t="s">
        <v>40</v>
      </c>
      <c r="B35" s="11">
        <f>SUM(B36:B39)</f>
        <v>30222</v>
      </c>
      <c r="C35" s="11">
        <f>'[1]миграция январь'!P96</f>
        <v>5312.3811130964195</v>
      </c>
      <c r="D35" s="11">
        <f>SUM(D36:D39)</f>
        <v>7980</v>
      </c>
      <c r="E35" s="11">
        <f t="shared" si="2"/>
        <v>26.404605916219971</v>
      </c>
      <c r="F35" s="11">
        <f>SUM(F36:F39)</f>
        <v>22242</v>
      </c>
      <c r="G35" s="11">
        <f t="shared" si="3"/>
        <v>73.595394083780036</v>
      </c>
      <c r="H35" s="12">
        <v>935</v>
      </c>
      <c r="I35" s="13">
        <f t="shared" si="0"/>
        <v>30222</v>
      </c>
      <c r="J35" s="13">
        <v>4194</v>
      </c>
      <c r="K35" s="13" t="e">
        <f>#REF!-J35</f>
        <v>#REF!</v>
      </c>
      <c r="L35" s="13">
        <v>12371</v>
      </c>
      <c r="M35" s="13">
        <v>862</v>
      </c>
      <c r="N35" s="13">
        <f t="shared" si="4"/>
        <v>831.11111111111109</v>
      </c>
      <c r="O35" s="13">
        <v>27043</v>
      </c>
      <c r="P35" s="13">
        <f t="shared" si="1"/>
        <v>3179</v>
      </c>
      <c r="Q35" s="13">
        <f t="shared" si="5"/>
        <v>831.11111111111109</v>
      </c>
    </row>
    <row r="36" spans="1:17" ht="22.5" customHeight="1" x14ac:dyDescent="0.3">
      <c r="A36" s="17" t="s">
        <v>41</v>
      </c>
      <c r="B36" s="17">
        <f>'[1]миграция январь'!P97</f>
        <v>6648</v>
      </c>
      <c r="C36" s="17">
        <f>'[1]миграция январь'!P99</f>
        <v>5293.9733754512636</v>
      </c>
      <c r="D36" s="15">
        <f>'[1]миграция январь'!R97</f>
        <v>1656</v>
      </c>
      <c r="E36" s="15">
        <f t="shared" si="2"/>
        <v>24.909747292418771</v>
      </c>
      <c r="F36" s="15">
        <f>'[1]миграция январь'!S97</f>
        <v>4992</v>
      </c>
      <c r="G36" s="15">
        <f t="shared" si="3"/>
        <v>75.090252707581229</v>
      </c>
      <c r="H36" s="16">
        <v>695</v>
      </c>
      <c r="I36" s="3">
        <f t="shared" si="0"/>
        <v>6648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4"/>
        <v>617.77777777777783</v>
      </c>
      <c r="O36" s="3">
        <v>11505</v>
      </c>
      <c r="P36" s="3">
        <f t="shared" si="1"/>
        <v>-4857</v>
      </c>
      <c r="Q36" s="3">
        <f t="shared" si="5"/>
        <v>617.77777777777783</v>
      </c>
    </row>
    <row r="37" spans="1:17" ht="22.5" customHeight="1" x14ac:dyDescent="0.3">
      <c r="A37" s="17" t="s">
        <v>42</v>
      </c>
      <c r="B37" s="17">
        <f>'[1]миграция январь'!P100</f>
        <v>7454</v>
      </c>
      <c r="C37" s="17">
        <f>'[1]миграция январь'!P102</f>
        <v>5141.8250603702709</v>
      </c>
      <c r="D37" s="15">
        <f>'[1]миграция январь'!R100</f>
        <v>2374</v>
      </c>
      <c r="E37" s="15">
        <f t="shared" si="2"/>
        <v>31.848671854038102</v>
      </c>
      <c r="F37" s="15">
        <f>'[1]миграция январь'!S100</f>
        <v>5080</v>
      </c>
      <c r="G37" s="15">
        <f t="shared" si="3"/>
        <v>68.151328145961898</v>
      </c>
      <c r="H37" s="16">
        <v>177</v>
      </c>
      <c r="I37" s="3">
        <f t="shared" si="0"/>
        <v>7454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4"/>
        <v>157.33333333333334</v>
      </c>
      <c r="O37" s="3">
        <v>5805</v>
      </c>
      <c r="P37" s="3">
        <f t="shared" si="1"/>
        <v>1649</v>
      </c>
      <c r="Q37" s="3">
        <f t="shared" si="5"/>
        <v>157.33333333333334</v>
      </c>
    </row>
    <row r="38" spans="1:17" ht="22.5" customHeight="1" x14ac:dyDescent="0.3">
      <c r="A38" s="17" t="s">
        <v>43</v>
      </c>
      <c r="B38" s="17">
        <f>'[1]миграция январь'!P103</f>
        <v>3641</v>
      </c>
      <c r="C38" s="17">
        <f>'[1]миграция январь'!P105</f>
        <v>5171.4822850865148</v>
      </c>
      <c r="D38" s="15">
        <f>'[1]миграция январь'!R103</f>
        <v>1207</v>
      </c>
      <c r="E38" s="15">
        <f t="shared" si="2"/>
        <v>33.150233452348253</v>
      </c>
      <c r="F38" s="15">
        <f>'[1]миграция январь'!S103</f>
        <v>2434</v>
      </c>
      <c r="G38" s="15">
        <f t="shared" si="3"/>
        <v>66.84976654765174</v>
      </c>
      <c r="H38" s="16"/>
      <c r="I38" s="3">
        <f t="shared" si="0"/>
        <v>3641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4"/>
        <v>0</v>
      </c>
      <c r="O38" s="3">
        <v>6522</v>
      </c>
      <c r="P38" s="3">
        <f t="shared" si="1"/>
        <v>-2881</v>
      </c>
      <c r="Q38" s="3">
        <f t="shared" si="5"/>
        <v>0</v>
      </c>
    </row>
    <row r="39" spans="1:17" ht="22.5" customHeight="1" x14ac:dyDescent="0.3">
      <c r="A39" s="17" t="s">
        <v>44</v>
      </c>
      <c r="B39" s="17">
        <f>'[1]миграция январь'!P106</f>
        <v>12479</v>
      </c>
      <c r="C39" s="17">
        <f>'[1]миграция январь'!P108</f>
        <v>5465.1747736196812</v>
      </c>
      <c r="D39" s="15">
        <f>'[1]миграция январь'!R106</f>
        <v>2743</v>
      </c>
      <c r="E39" s="15">
        <f t="shared" si="2"/>
        <v>21.980927958971073</v>
      </c>
      <c r="F39" s="15">
        <f>'[1]миграция январь'!S106</f>
        <v>9736</v>
      </c>
      <c r="G39" s="15">
        <f t="shared" si="3"/>
        <v>78.01907204102892</v>
      </c>
      <c r="H39" s="16">
        <v>63</v>
      </c>
      <c r="I39" s="3">
        <f t="shared" si="0"/>
        <v>12479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4"/>
        <v>56</v>
      </c>
      <c r="O39" s="3">
        <v>3211</v>
      </c>
      <c r="P39" s="3">
        <f t="shared" si="1"/>
        <v>9268</v>
      </c>
      <c r="Q39" s="3">
        <f t="shared" si="5"/>
        <v>56</v>
      </c>
    </row>
    <row r="40" spans="1:17" s="13" customFormat="1" ht="22.5" customHeight="1" x14ac:dyDescent="0.3">
      <c r="A40" s="10" t="s">
        <v>45</v>
      </c>
      <c r="B40" s="18">
        <f>'[1]миграция январь'!P109</f>
        <v>24542</v>
      </c>
      <c r="C40" s="11">
        <f>'[1]миграция январь'!P111</f>
        <v>5603.3979300790479</v>
      </c>
      <c r="D40" s="11">
        <f>'[1]миграция январь'!R109</f>
        <v>11671</v>
      </c>
      <c r="E40" s="11">
        <f>D40/B40*100</f>
        <v>47.555211474207482</v>
      </c>
      <c r="F40" s="11">
        <f>'[1]миграция январь'!S109</f>
        <v>12871</v>
      </c>
      <c r="G40" s="11">
        <f t="shared" si="3"/>
        <v>52.444788525792518</v>
      </c>
      <c r="H40" s="12">
        <v>3093</v>
      </c>
      <c r="I40" s="13">
        <f t="shared" si="0"/>
        <v>24542</v>
      </c>
      <c r="J40" s="13">
        <v>4166</v>
      </c>
      <c r="K40" s="13" t="e">
        <f>#REF!-J40</f>
        <v>#REF!</v>
      </c>
      <c r="L40" s="13">
        <v>67969</v>
      </c>
      <c r="M40" s="13">
        <v>4898</v>
      </c>
      <c r="N40" s="13">
        <f t="shared" si="4"/>
        <v>2749.3333333333335</v>
      </c>
      <c r="O40" s="13">
        <v>119007</v>
      </c>
      <c r="P40" s="13">
        <f t="shared" si="1"/>
        <v>-94465</v>
      </c>
      <c r="Q40" s="13">
        <f t="shared" si="5"/>
        <v>2749.3333333333335</v>
      </c>
    </row>
    <row r="41" spans="1:17" s="13" customFormat="1" ht="22.5" customHeight="1" x14ac:dyDescent="0.3">
      <c r="A41" s="10" t="s">
        <v>46</v>
      </c>
      <c r="B41" s="11">
        <f>SUM(B42:B48)</f>
        <v>133187</v>
      </c>
      <c r="C41" s="11">
        <f>'[1]миграция январь'!P114</f>
        <v>5346.2385743353334</v>
      </c>
      <c r="D41" s="11">
        <f>SUM(D42:D48)</f>
        <v>55116</v>
      </c>
      <c r="E41" s="11">
        <f>D41/B41*100</f>
        <v>41.382417202880163</v>
      </c>
      <c r="F41" s="11">
        <f>SUM(F42:F48)</f>
        <v>78071</v>
      </c>
      <c r="G41" s="11">
        <f t="shared" si="3"/>
        <v>58.617582797119837</v>
      </c>
      <c r="H41" s="12">
        <v>397</v>
      </c>
      <c r="I41" s="13">
        <f t="shared" si="0"/>
        <v>133187</v>
      </c>
      <c r="J41" s="13">
        <v>4373</v>
      </c>
      <c r="K41" s="13" t="e">
        <f>#REF!-J41</f>
        <v>#REF!</v>
      </c>
      <c r="L41" s="13">
        <v>7326</v>
      </c>
      <c r="M41" s="13">
        <v>333</v>
      </c>
      <c r="N41" s="13">
        <f t="shared" si="4"/>
        <v>352.88888888888891</v>
      </c>
      <c r="O41" s="13">
        <v>10178</v>
      </c>
      <c r="P41" s="13">
        <f t="shared" si="1"/>
        <v>123009</v>
      </c>
      <c r="Q41" s="13">
        <f t="shared" si="5"/>
        <v>352.88888888888891</v>
      </c>
    </row>
    <row r="42" spans="1:17" ht="22.5" customHeight="1" x14ac:dyDescent="0.3">
      <c r="A42" s="14" t="s">
        <v>47</v>
      </c>
      <c r="B42" s="17">
        <f>'[1]миграция январь'!P115</f>
        <v>11179</v>
      </c>
      <c r="C42" s="17">
        <f>'[1]миграция январь'!P117</f>
        <v>5674.9070578763749</v>
      </c>
      <c r="D42" s="15">
        <f>'[1]миграция январь'!R115</f>
        <v>6011</v>
      </c>
      <c r="E42" s="15">
        <f>D42/B42*100</f>
        <v>53.770462474282134</v>
      </c>
      <c r="F42" s="15">
        <f>'[1]миграция январь'!S115</f>
        <v>5168</v>
      </c>
      <c r="G42" s="15">
        <f t="shared" si="3"/>
        <v>46.229537525717859</v>
      </c>
      <c r="H42" s="16">
        <v>270</v>
      </c>
      <c r="I42" s="3">
        <f t="shared" si="0"/>
        <v>11179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4"/>
        <v>240</v>
      </c>
      <c r="O42" s="3">
        <v>12457</v>
      </c>
      <c r="P42" s="3">
        <f t="shared" si="1"/>
        <v>-1278</v>
      </c>
      <c r="Q42" s="3">
        <f t="shared" si="5"/>
        <v>240</v>
      </c>
    </row>
    <row r="43" spans="1:17" ht="22.5" customHeight="1" x14ac:dyDescent="0.3">
      <c r="A43" s="14" t="s">
        <v>48</v>
      </c>
      <c r="B43" s="17">
        <f>'[1]миграция январь'!P118</f>
        <v>14250</v>
      </c>
      <c r="C43" s="15">
        <f>'[1]миграция январь'!P120</f>
        <v>5229.7401403508775</v>
      </c>
      <c r="D43" s="15">
        <f>'[1]миграция январь'!R118</f>
        <v>5737</v>
      </c>
      <c r="E43" s="15">
        <f t="shared" si="2"/>
        <v>40.259649122807019</v>
      </c>
      <c r="F43" s="15">
        <f>'[1]миграция январь'!S118</f>
        <v>8513</v>
      </c>
      <c r="G43" s="15">
        <f t="shared" si="3"/>
        <v>59.740350877192981</v>
      </c>
      <c r="H43" s="16">
        <v>295</v>
      </c>
      <c r="I43" s="3">
        <f t="shared" si="0"/>
        <v>14250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4"/>
        <v>262.22222222222223</v>
      </c>
      <c r="O43" s="3">
        <v>11067</v>
      </c>
      <c r="P43" s="3">
        <f t="shared" si="1"/>
        <v>3183</v>
      </c>
      <c r="Q43" s="3">
        <f t="shared" si="5"/>
        <v>262.22222222222223</v>
      </c>
    </row>
    <row r="44" spans="1:17" ht="22.5" customHeight="1" x14ac:dyDescent="0.3">
      <c r="A44" s="14" t="s">
        <v>49</v>
      </c>
      <c r="B44" s="17">
        <f>'[1]миграция январь'!P121</f>
        <v>11587</v>
      </c>
      <c r="C44" s="17">
        <f>'[1]миграция январь'!P123</f>
        <v>5611.9933546215589</v>
      </c>
      <c r="D44" s="15">
        <f>'[1]миграция январь'!R121</f>
        <v>4842</v>
      </c>
      <c r="E44" s="15">
        <f t="shared" si="2"/>
        <v>41.788210926037799</v>
      </c>
      <c r="F44" s="15">
        <f>'[1]миграция январь'!S121</f>
        <v>6745</v>
      </c>
      <c r="G44" s="15">
        <f t="shared" si="3"/>
        <v>58.211789073962194</v>
      </c>
      <c r="H44" s="16">
        <v>690</v>
      </c>
      <c r="I44" s="3">
        <f t="shared" si="0"/>
        <v>11587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4"/>
        <v>613.33333333333337</v>
      </c>
      <c r="O44" s="3">
        <v>33852</v>
      </c>
      <c r="P44" s="3">
        <f t="shared" si="1"/>
        <v>-22265</v>
      </c>
      <c r="Q44" s="3">
        <f t="shared" si="5"/>
        <v>613.33333333333337</v>
      </c>
    </row>
    <row r="45" spans="1:17" ht="22.5" customHeight="1" x14ac:dyDescent="0.3">
      <c r="A45" s="14" t="s">
        <v>50</v>
      </c>
      <c r="B45" s="17">
        <f>'[1]миграция январь'!P124</f>
        <v>38770</v>
      </c>
      <c r="C45" s="15">
        <f>'[1]миграция январь'!P126</f>
        <v>5130.574851689451</v>
      </c>
      <c r="D45" s="15">
        <f>'[1]миграция январь'!R124</f>
        <v>17233</v>
      </c>
      <c r="E45" s="15">
        <f t="shared" si="2"/>
        <v>44.449316481815835</v>
      </c>
      <c r="F45" s="15">
        <f>'[1]миграция январь'!S124</f>
        <v>21537</v>
      </c>
      <c r="G45" s="15">
        <f t="shared" si="3"/>
        <v>55.550683518184165</v>
      </c>
      <c r="H45" s="16">
        <v>857</v>
      </c>
      <c r="I45" s="3">
        <f t="shared" si="0"/>
        <v>38770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4"/>
        <v>761.77777777777783</v>
      </c>
      <c r="O45" s="3">
        <v>24650</v>
      </c>
      <c r="P45" s="3">
        <f t="shared" si="1"/>
        <v>14120</v>
      </c>
      <c r="Q45" s="3">
        <f t="shared" si="5"/>
        <v>761.77777777777783</v>
      </c>
    </row>
    <row r="46" spans="1:17" ht="22.5" customHeight="1" x14ac:dyDescent="0.3">
      <c r="A46" s="14" t="s">
        <v>51</v>
      </c>
      <c r="B46" s="15">
        <f>'[1]миграция январь'!P127</f>
        <v>27175</v>
      </c>
      <c r="C46" s="17">
        <f>'[1]миграция январь'!P129</f>
        <v>5547.1624287028517</v>
      </c>
      <c r="D46" s="15">
        <f>'[1]миграция январь'!R127</f>
        <v>7265</v>
      </c>
      <c r="E46" s="15">
        <f t="shared" si="2"/>
        <v>26.734130634774612</v>
      </c>
      <c r="F46" s="15">
        <f>'[1]миграция январь'!S127</f>
        <v>19910</v>
      </c>
      <c r="G46" s="15">
        <f t="shared" si="3"/>
        <v>73.265869365225385</v>
      </c>
      <c r="H46" s="16">
        <v>513</v>
      </c>
      <c r="I46" s="3">
        <f t="shared" si="0"/>
        <v>27175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4"/>
        <v>456</v>
      </c>
      <c r="O46" s="3">
        <v>22715</v>
      </c>
      <c r="P46" s="3">
        <f t="shared" si="1"/>
        <v>4460</v>
      </c>
      <c r="Q46" s="3">
        <f t="shared" si="5"/>
        <v>456</v>
      </c>
    </row>
    <row r="47" spans="1:17" ht="22.5" customHeight="1" x14ac:dyDescent="0.3">
      <c r="A47" s="14" t="s">
        <v>52</v>
      </c>
      <c r="B47" s="17">
        <f>'[1]миграция январь'!P130</f>
        <v>25529</v>
      </c>
      <c r="C47" s="17">
        <f>'[1]миграция январь'!P132</f>
        <v>5141.0767754318622</v>
      </c>
      <c r="D47" s="15">
        <f>'[1]миграция январь'!R130</f>
        <v>12402</v>
      </c>
      <c r="E47" s="15">
        <f t="shared" si="2"/>
        <v>48.580046221943675</v>
      </c>
      <c r="F47" s="15">
        <f>'[1]миграция январь'!S130</f>
        <v>13127</v>
      </c>
      <c r="G47" s="15">
        <f t="shared" si="3"/>
        <v>51.419953778056325</v>
      </c>
      <c r="H47" s="16">
        <v>71</v>
      </c>
      <c r="I47" s="3">
        <f t="shared" si="0"/>
        <v>25529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4"/>
        <v>63.111111111111114</v>
      </c>
      <c r="O47" s="3">
        <v>4088</v>
      </c>
      <c r="P47" s="3">
        <f t="shared" si="1"/>
        <v>21441</v>
      </c>
      <c r="Q47" s="3">
        <f t="shared" si="5"/>
        <v>63.111111111111114</v>
      </c>
    </row>
    <row r="48" spans="1:17" ht="22.5" customHeight="1" x14ac:dyDescent="0.3">
      <c r="A48" s="14" t="s">
        <v>53</v>
      </c>
      <c r="B48" s="17">
        <f>'[1]миграция январь'!P133</f>
        <v>4697</v>
      </c>
      <c r="C48" s="17">
        <f>'[1]миграция январь'!P135</f>
        <v>5994.6033638492654</v>
      </c>
      <c r="D48" s="15">
        <f>'[1]миграция январь'!R133</f>
        <v>1626</v>
      </c>
      <c r="E48" s="15">
        <f t="shared" si="2"/>
        <v>34.617841175218224</v>
      </c>
      <c r="F48" s="15">
        <f>'[1]миграция январь'!S133</f>
        <v>3071</v>
      </c>
      <c r="G48" s="15">
        <f t="shared" si="3"/>
        <v>65.382158824781783</v>
      </c>
      <c r="H48" s="16">
        <v>387</v>
      </c>
      <c r="I48" s="3">
        <f t="shared" si="0"/>
        <v>4697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4"/>
        <v>344</v>
      </c>
      <c r="O48" s="3">
        <v>21927</v>
      </c>
      <c r="P48" s="3">
        <f t="shared" si="1"/>
        <v>-17230</v>
      </c>
      <c r="Q48" s="3">
        <f t="shared" si="5"/>
        <v>344</v>
      </c>
    </row>
    <row r="49" spans="1:17" s="13" customFormat="1" ht="22.5" customHeight="1" x14ac:dyDescent="0.3">
      <c r="A49" s="10" t="s">
        <v>54</v>
      </c>
      <c r="B49" s="11">
        <f>SUM(B50:B54)</f>
        <v>58651</v>
      </c>
      <c r="C49" s="11">
        <f>'[1]миграция январь'!P138</f>
        <v>5289.3893880752248</v>
      </c>
      <c r="D49" s="11">
        <f>SUM(D50:D54)</f>
        <v>33869</v>
      </c>
      <c r="E49" s="11">
        <f t="shared" si="2"/>
        <v>57.746670986001945</v>
      </c>
      <c r="F49" s="11">
        <f>SUM(F50:F54)</f>
        <v>24782</v>
      </c>
      <c r="G49" s="11">
        <f t="shared" si="3"/>
        <v>42.253329013998062</v>
      </c>
      <c r="H49" s="12">
        <v>1005</v>
      </c>
      <c r="I49" s="13">
        <f t="shared" si="0"/>
        <v>58651</v>
      </c>
      <c r="J49" s="13">
        <v>4119</v>
      </c>
      <c r="K49" s="13" t="e">
        <f>#REF!-J49</f>
        <v>#REF!</v>
      </c>
      <c r="L49" s="13">
        <v>37036</v>
      </c>
      <c r="M49" s="13">
        <v>855</v>
      </c>
      <c r="N49" s="13">
        <f t="shared" si="4"/>
        <v>893.33333333333337</v>
      </c>
      <c r="O49" s="13">
        <v>50493</v>
      </c>
      <c r="P49" s="13">
        <f t="shared" si="1"/>
        <v>8158</v>
      </c>
      <c r="Q49" s="13">
        <f t="shared" si="5"/>
        <v>893.33333333333337</v>
      </c>
    </row>
    <row r="50" spans="1:17" ht="22.5" customHeight="1" x14ac:dyDescent="0.3">
      <c r="A50" s="14" t="s">
        <v>55</v>
      </c>
      <c r="B50" s="17">
        <f>'[1]миграция январь'!P139</f>
        <v>6224</v>
      </c>
      <c r="C50" s="17">
        <f>'[1]миграция январь'!P141</f>
        <v>5360.3116966580974</v>
      </c>
      <c r="D50" s="15">
        <f>'[1]миграция январь'!R139</f>
        <v>2457</v>
      </c>
      <c r="E50" s="15">
        <f t="shared" si="2"/>
        <v>39.476221079691513</v>
      </c>
      <c r="F50" s="15">
        <f>'[1]миграция январь'!S139</f>
        <v>3767</v>
      </c>
      <c r="G50" s="15">
        <f t="shared" si="3"/>
        <v>60.52377892030848</v>
      </c>
      <c r="H50" s="16">
        <v>348</v>
      </c>
      <c r="I50" s="3">
        <f t="shared" si="0"/>
        <v>6224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4"/>
        <v>309.33333333333331</v>
      </c>
      <c r="O50" s="3">
        <v>11588</v>
      </c>
      <c r="P50" s="3">
        <f t="shared" si="1"/>
        <v>-5364</v>
      </c>
      <c r="Q50" s="3">
        <f t="shared" si="5"/>
        <v>309.33333333333331</v>
      </c>
    </row>
    <row r="51" spans="1:17" ht="22.5" customHeight="1" x14ac:dyDescent="0.3">
      <c r="A51" s="14" t="s">
        <v>56</v>
      </c>
      <c r="B51" s="17">
        <f>'[1]миграция январь'!P142</f>
        <v>2497</v>
      </c>
      <c r="C51" s="17">
        <f>'[1]миграция январь'!P144</f>
        <v>5551.1089307168604</v>
      </c>
      <c r="D51" s="15">
        <f>'[1]миграция январь'!R142</f>
        <v>1094</v>
      </c>
      <c r="E51" s="15">
        <f t="shared" si="2"/>
        <v>43.812575090108133</v>
      </c>
      <c r="F51" s="15">
        <f>'[1]миграция январь'!S142</f>
        <v>1403</v>
      </c>
      <c r="G51" s="15">
        <f t="shared" si="3"/>
        <v>56.187424909891867</v>
      </c>
      <c r="H51" s="16">
        <v>425</v>
      </c>
      <c r="I51" s="3">
        <f t="shared" si="0"/>
        <v>2497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4"/>
        <v>377.77777777777777</v>
      </c>
      <c r="O51" s="3">
        <v>18065</v>
      </c>
      <c r="P51" s="3">
        <f t="shared" si="1"/>
        <v>-15568</v>
      </c>
      <c r="Q51" s="3">
        <f t="shared" si="5"/>
        <v>377.77777777777777</v>
      </c>
    </row>
    <row r="52" spans="1:17" ht="22.5" customHeight="1" x14ac:dyDescent="0.3">
      <c r="A52" s="14" t="s">
        <v>57</v>
      </c>
      <c r="B52" s="17">
        <f>'[1]миграция январь'!P145</f>
        <v>12943</v>
      </c>
      <c r="C52" s="17">
        <f>'[1]миграция январь'!P147</f>
        <v>5216.1678127172991</v>
      </c>
      <c r="D52" s="15">
        <f>'[1]миграция январь'!R145</f>
        <v>5993</v>
      </c>
      <c r="E52" s="15">
        <f t="shared" si="2"/>
        <v>46.303020937958742</v>
      </c>
      <c r="F52" s="15">
        <f>'[1]миграция январь'!S145</f>
        <v>6950</v>
      </c>
      <c r="G52" s="15">
        <f t="shared" si="3"/>
        <v>53.696979062041258</v>
      </c>
      <c r="H52" s="16"/>
      <c r="I52" s="3">
        <f t="shared" si="0"/>
        <v>12943</v>
      </c>
      <c r="J52" s="3">
        <v>4289</v>
      </c>
      <c r="K52" s="3" t="e">
        <f>#REF!-J52</f>
        <v>#REF!</v>
      </c>
      <c r="L52" s="3">
        <v>2790</v>
      </c>
      <c r="N52" s="3">
        <f t="shared" si="4"/>
        <v>0</v>
      </c>
      <c r="O52" s="3">
        <v>5406</v>
      </c>
      <c r="P52" s="3">
        <f t="shared" si="1"/>
        <v>7537</v>
      </c>
      <c r="Q52" s="3">
        <f t="shared" si="5"/>
        <v>0</v>
      </c>
    </row>
    <row r="53" spans="1:17" ht="22.5" customHeight="1" x14ac:dyDescent="0.3">
      <c r="A53" s="14" t="s">
        <v>58</v>
      </c>
      <c r="B53" s="17">
        <f>'[1]миграция январь'!P148</f>
        <v>21189</v>
      </c>
      <c r="C53" s="17">
        <f>'[1]миграция январь'!P150</f>
        <v>5448.6087592618815</v>
      </c>
      <c r="D53" s="15">
        <f>'[1]миграция январь'!R148</f>
        <v>13852</v>
      </c>
      <c r="E53" s="15">
        <f t="shared" si="2"/>
        <v>65.373542876020579</v>
      </c>
      <c r="F53" s="15">
        <f>'[1]миграция январь'!S148</f>
        <v>7337</v>
      </c>
      <c r="G53" s="15">
        <f t="shared" si="3"/>
        <v>34.626457123979421</v>
      </c>
      <c r="H53" s="16">
        <v>147</v>
      </c>
      <c r="I53" s="3">
        <f t="shared" si="0"/>
        <v>21189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4"/>
        <v>130.66666666666666</v>
      </c>
      <c r="O53" s="3">
        <v>13138</v>
      </c>
      <c r="P53" s="3">
        <f t="shared" si="1"/>
        <v>8051</v>
      </c>
      <c r="Q53" s="3">
        <f t="shared" si="5"/>
        <v>130.66666666666666</v>
      </c>
    </row>
    <row r="54" spans="1:17" ht="22.5" customHeight="1" x14ac:dyDescent="0.3">
      <c r="A54" s="14" t="s">
        <v>59</v>
      </c>
      <c r="B54" s="17">
        <f>'[1]миграция январь'!P151</f>
        <v>15798</v>
      </c>
      <c r="C54" s="17">
        <f>'[1]миграция январь'!P153</f>
        <v>5066.5177237625012</v>
      </c>
      <c r="D54" s="15">
        <f>'[1]миграция январь'!R151</f>
        <v>10473</v>
      </c>
      <c r="E54" s="15">
        <f t="shared" si="2"/>
        <v>66.293201671097606</v>
      </c>
      <c r="F54" s="15">
        <f>'[1]миграция январь'!S151</f>
        <v>5325</v>
      </c>
      <c r="G54" s="15">
        <f t="shared" si="3"/>
        <v>33.706798328902394</v>
      </c>
      <c r="H54" s="16">
        <v>85</v>
      </c>
      <c r="I54" s="3">
        <f t="shared" si="0"/>
        <v>15798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4"/>
        <v>75.555555555555557</v>
      </c>
      <c r="O54" s="3">
        <v>2296</v>
      </c>
      <c r="P54" s="3">
        <f t="shared" si="1"/>
        <v>13502</v>
      </c>
      <c r="Q54" s="3">
        <f t="shared" si="5"/>
        <v>75.555555555555557</v>
      </c>
    </row>
    <row r="55" spans="1:17" s="13" customFormat="1" ht="22.5" customHeight="1" x14ac:dyDescent="0.3">
      <c r="A55" s="11" t="s">
        <v>60</v>
      </c>
      <c r="B55" s="11">
        <f>SUM(B56:B67)</f>
        <v>122856</v>
      </c>
      <c r="C55" s="11">
        <f>'[1]миграция январь'!P156</f>
        <v>5340.9364133619847</v>
      </c>
      <c r="D55" s="11">
        <f>SUM(D56:D67)</f>
        <v>45754</v>
      </c>
      <c r="E55" s="11">
        <f t="shared" si="2"/>
        <v>37.24197434394739</v>
      </c>
      <c r="F55" s="11">
        <f>SUM(F56:F67)</f>
        <v>77102</v>
      </c>
      <c r="G55" s="11">
        <f t="shared" si="3"/>
        <v>62.758025656052617</v>
      </c>
      <c r="H55" s="12">
        <v>3533</v>
      </c>
      <c r="I55" s="13">
        <f t="shared" si="0"/>
        <v>122856</v>
      </c>
      <c r="J55" s="13">
        <v>4168</v>
      </c>
      <c r="K55" s="13" t="e">
        <f>#REF!-J55</f>
        <v>#REF!</v>
      </c>
      <c r="L55" s="13">
        <v>56351</v>
      </c>
      <c r="M55" s="13">
        <v>3244</v>
      </c>
      <c r="N55" s="13">
        <f t="shared" si="4"/>
        <v>3140.4444444444443</v>
      </c>
      <c r="O55" s="13">
        <v>107986</v>
      </c>
      <c r="P55" s="13">
        <f t="shared" si="1"/>
        <v>14870</v>
      </c>
      <c r="Q55" s="13">
        <f t="shared" si="5"/>
        <v>3140.4444444444443</v>
      </c>
    </row>
    <row r="56" spans="1:17" ht="22.5" customHeight="1" x14ac:dyDescent="0.3">
      <c r="A56" s="17" t="s">
        <v>61</v>
      </c>
      <c r="B56" s="17">
        <f>'[1]миграция январь'!P157</f>
        <v>8202</v>
      </c>
      <c r="C56" s="17">
        <f>'[1]миграция январь'!P159</f>
        <v>5657.7659107534746</v>
      </c>
      <c r="D56" s="15">
        <f>'[1]миграция январь'!R157</f>
        <v>1819</v>
      </c>
      <c r="E56" s="15">
        <f t="shared" si="2"/>
        <v>22.177517678614972</v>
      </c>
      <c r="F56" s="15">
        <f>'[1]миграция январь'!S157</f>
        <v>6383</v>
      </c>
      <c r="G56" s="15">
        <f t="shared" si="3"/>
        <v>77.822482321385024</v>
      </c>
      <c r="H56" s="16">
        <v>257</v>
      </c>
      <c r="I56" s="3">
        <f t="shared" si="0"/>
        <v>8202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4"/>
        <v>228.44444444444446</v>
      </c>
      <c r="O56" s="3">
        <v>7427</v>
      </c>
      <c r="P56" s="3">
        <f t="shared" si="1"/>
        <v>775</v>
      </c>
      <c r="Q56" s="3">
        <f t="shared" si="5"/>
        <v>228.44444444444446</v>
      </c>
    </row>
    <row r="57" spans="1:17" ht="22.5" customHeight="1" x14ac:dyDescent="0.3">
      <c r="A57" s="17" t="s">
        <v>62</v>
      </c>
      <c r="B57" s="17">
        <f>'[1]миграция январь'!P160</f>
        <v>4186</v>
      </c>
      <c r="C57" s="17">
        <f>'[1]миграция январь'!P162</f>
        <v>5496.3655040611566</v>
      </c>
      <c r="D57" s="15">
        <f>'[1]миграция январь'!R160</f>
        <v>1118</v>
      </c>
      <c r="E57" s="15">
        <f t="shared" si="2"/>
        <v>26.70807453416149</v>
      </c>
      <c r="F57" s="15">
        <f>'[1]миграция январь'!S160</f>
        <v>3068</v>
      </c>
      <c r="G57" s="15">
        <f t="shared" si="3"/>
        <v>73.291925465838517</v>
      </c>
      <c r="H57" s="16">
        <v>144</v>
      </c>
      <c r="I57" s="3">
        <f t="shared" si="0"/>
        <v>4186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4"/>
        <v>128</v>
      </c>
      <c r="O57" s="3">
        <v>2550</v>
      </c>
      <c r="P57" s="3">
        <f t="shared" si="1"/>
        <v>1636</v>
      </c>
      <c r="Q57" s="3">
        <f t="shared" si="5"/>
        <v>128</v>
      </c>
    </row>
    <row r="58" spans="1:17" ht="22.5" customHeight="1" x14ac:dyDescent="0.3">
      <c r="A58" s="17" t="s">
        <v>63</v>
      </c>
      <c r="B58" s="17">
        <f>'[1]миграция январь'!P163</f>
        <v>2840</v>
      </c>
      <c r="C58" s="17">
        <f>'[1]миграция январь'!P165</f>
        <v>6294.1482394366194</v>
      </c>
      <c r="D58" s="15">
        <f>'[1]миграция январь'!R163</f>
        <v>279</v>
      </c>
      <c r="E58" s="15">
        <f t="shared" si="2"/>
        <v>9.8239436619718301</v>
      </c>
      <c r="F58" s="15">
        <f>'[1]миграция январь'!S163</f>
        <v>2561</v>
      </c>
      <c r="G58" s="15">
        <f t="shared" si="3"/>
        <v>90.176056338028161</v>
      </c>
      <c r="H58" s="16">
        <v>150</v>
      </c>
      <c r="I58" s="3">
        <f t="shared" si="0"/>
        <v>2840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4"/>
        <v>133.33333333333334</v>
      </c>
      <c r="O58" s="3">
        <v>3648</v>
      </c>
      <c r="P58" s="3">
        <f t="shared" si="1"/>
        <v>-808</v>
      </c>
      <c r="Q58" s="3">
        <f t="shared" si="5"/>
        <v>133.33333333333334</v>
      </c>
    </row>
    <row r="59" spans="1:17" ht="22.5" customHeight="1" x14ac:dyDescent="0.3">
      <c r="A59" s="17" t="s">
        <v>64</v>
      </c>
      <c r="B59" s="17">
        <f>'[1]миграция январь'!P166</f>
        <v>3100</v>
      </c>
      <c r="C59" s="17">
        <f>'[1]миграция январь'!P168</f>
        <v>5742.4703225806452</v>
      </c>
      <c r="D59" s="15">
        <f>'[1]миграция январь'!R166</f>
        <v>1352</v>
      </c>
      <c r="E59" s="15">
        <f t="shared" si="2"/>
        <v>43.612903225806456</v>
      </c>
      <c r="F59" s="15">
        <f>'[1]миграция январь'!S166</f>
        <v>1748</v>
      </c>
      <c r="G59" s="15">
        <f t="shared" si="3"/>
        <v>56.387096774193544</v>
      </c>
      <c r="H59" s="16">
        <v>27</v>
      </c>
      <c r="I59" s="3">
        <f t="shared" si="0"/>
        <v>3100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4"/>
        <v>24</v>
      </c>
      <c r="O59" s="3">
        <v>2738</v>
      </c>
      <c r="P59" s="3">
        <f t="shared" si="1"/>
        <v>362</v>
      </c>
      <c r="Q59" s="3">
        <f t="shared" si="5"/>
        <v>24</v>
      </c>
    </row>
    <row r="60" spans="1:17" ht="22.5" customHeight="1" x14ac:dyDescent="0.3">
      <c r="A60" s="17" t="s">
        <v>65</v>
      </c>
      <c r="B60" s="17">
        <f>'[1]миграция январь'!P169</f>
        <v>11654</v>
      </c>
      <c r="C60" s="17">
        <f>'[1]миграция январь'!P171</f>
        <v>5102.414535781706</v>
      </c>
      <c r="D60" s="15">
        <f>'[1]миграция январь'!R169</f>
        <v>5763</v>
      </c>
      <c r="E60" s="15">
        <f t="shared" si="2"/>
        <v>49.450832332246442</v>
      </c>
      <c r="F60" s="15">
        <f>'[1]миграция январь'!S169</f>
        <v>5891</v>
      </c>
      <c r="G60" s="15">
        <f t="shared" si="3"/>
        <v>50.549167667753558</v>
      </c>
      <c r="H60" s="16">
        <v>735</v>
      </c>
      <c r="I60" s="3">
        <f t="shared" si="0"/>
        <v>11654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4"/>
        <v>653.33333333333337</v>
      </c>
      <c r="O60" s="3">
        <v>10240</v>
      </c>
      <c r="P60" s="3">
        <f t="shared" si="1"/>
        <v>1414</v>
      </c>
      <c r="Q60" s="3">
        <f t="shared" si="5"/>
        <v>653.33333333333337</v>
      </c>
    </row>
    <row r="61" spans="1:17" ht="22.5" customHeight="1" x14ac:dyDescent="0.3">
      <c r="A61" s="17" t="s">
        <v>66</v>
      </c>
      <c r="B61" s="17">
        <f>'[1]миграция январь'!P172</f>
        <v>15191</v>
      </c>
      <c r="C61" s="17">
        <f>'[1]миграция январь'!P174</f>
        <v>5310.7725627015998</v>
      </c>
      <c r="D61" s="15">
        <f>'[1]миграция январь'!R172</f>
        <v>8054</v>
      </c>
      <c r="E61" s="15">
        <f t="shared" si="2"/>
        <v>53.01823448094266</v>
      </c>
      <c r="F61" s="15">
        <f>'[1]миграция январь'!S172</f>
        <v>7137</v>
      </c>
      <c r="G61" s="15">
        <f t="shared" si="3"/>
        <v>46.98176551905734</v>
      </c>
      <c r="H61" s="16"/>
      <c r="I61" s="3">
        <f t="shared" si="0"/>
        <v>15191</v>
      </c>
      <c r="J61" s="3">
        <v>4371</v>
      </c>
      <c r="K61" s="3" t="e">
        <f>#REF!-J61</f>
        <v>#REF!</v>
      </c>
      <c r="L61" s="3">
        <v>10305</v>
      </c>
      <c r="N61" s="3">
        <f t="shared" si="4"/>
        <v>0</v>
      </c>
      <c r="O61" s="3">
        <v>13884</v>
      </c>
      <c r="P61" s="3">
        <f t="shared" si="1"/>
        <v>1307</v>
      </c>
      <c r="Q61" s="3">
        <f t="shared" si="5"/>
        <v>0</v>
      </c>
    </row>
    <row r="62" spans="1:17" ht="22.5" customHeight="1" x14ac:dyDescent="0.3">
      <c r="A62" s="17" t="s">
        <v>67</v>
      </c>
      <c r="B62" s="17">
        <f>'[1]миграция январь'!P175</f>
        <v>15649</v>
      </c>
      <c r="C62" s="17">
        <f>'[1]миграция январь'!P177</f>
        <v>5163.0064540865233</v>
      </c>
      <c r="D62" s="15">
        <f>'[1]миграция январь'!R175</f>
        <v>5974</v>
      </c>
      <c r="E62" s="15">
        <f t="shared" si="2"/>
        <v>38.174963256438112</v>
      </c>
      <c r="F62" s="15">
        <f>'[1]миграция январь'!S175</f>
        <v>9675</v>
      </c>
      <c r="G62" s="15">
        <f t="shared" si="3"/>
        <v>61.825036743561888</v>
      </c>
      <c r="H62" s="16">
        <v>866</v>
      </c>
      <c r="I62" s="3">
        <f t="shared" si="0"/>
        <v>15649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4"/>
        <v>769.77777777777783</v>
      </c>
      <c r="O62" s="3">
        <v>13797</v>
      </c>
      <c r="P62" s="3">
        <f t="shared" si="1"/>
        <v>1852</v>
      </c>
      <c r="Q62" s="3">
        <f t="shared" si="5"/>
        <v>769.77777777777783</v>
      </c>
    </row>
    <row r="63" spans="1:17" ht="22.5" customHeight="1" x14ac:dyDescent="0.3">
      <c r="A63" s="17" t="s">
        <v>68</v>
      </c>
      <c r="B63" s="17">
        <f>'[1]миграция январь'!P178</f>
        <v>14303</v>
      </c>
      <c r="C63" s="17">
        <f>'[1]миграция январь'!P180</f>
        <v>5254.1835978466052</v>
      </c>
      <c r="D63" s="15">
        <f>'[1]миграция январь'!R178</f>
        <v>4433</v>
      </c>
      <c r="E63" s="15">
        <f t="shared" si="2"/>
        <v>30.993497867580228</v>
      </c>
      <c r="F63" s="15">
        <f>'[1]миграция январь'!S178</f>
        <v>9870</v>
      </c>
      <c r="G63" s="15">
        <f t="shared" si="3"/>
        <v>69.006502132419769</v>
      </c>
      <c r="H63" s="16">
        <v>551</v>
      </c>
      <c r="I63" s="3">
        <f t="shared" si="0"/>
        <v>14303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4"/>
        <v>489.77777777777777</v>
      </c>
      <c r="O63" s="3">
        <v>12454</v>
      </c>
      <c r="P63" s="3">
        <f t="shared" si="1"/>
        <v>1849</v>
      </c>
      <c r="Q63" s="3">
        <f t="shared" si="5"/>
        <v>489.77777777777777</v>
      </c>
    </row>
    <row r="64" spans="1:17" ht="22.5" customHeight="1" x14ac:dyDescent="0.3">
      <c r="A64" s="17" t="s">
        <v>69</v>
      </c>
      <c r="B64" s="17">
        <f>'[1]миграция январь'!P181</f>
        <v>3365</v>
      </c>
      <c r="C64" s="17">
        <f>'[1]миграция январь'!P183</f>
        <v>5560.0841010401191</v>
      </c>
      <c r="D64" s="15">
        <f>'[1]миграция январь'!R181</f>
        <v>1154</v>
      </c>
      <c r="E64" s="15">
        <f t="shared" si="2"/>
        <v>34.294205052005942</v>
      </c>
      <c r="F64" s="15">
        <f>'[1]миграция январь'!S181</f>
        <v>2211</v>
      </c>
      <c r="G64" s="15">
        <f t="shared" si="3"/>
        <v>65.70579494799405</v>
      </c>
      <c r="H64" s="16">
        <v>372</v>
      </c>
      <c r="I64" s="3">
        <f t="shared" si="0"/>
        <v>3365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4"/>
        <v>330.66666666666669</v>
      </c>
      <c r="O64" s="3">
        <v>10958</v>
      </c>
      <c r="P64" s="3">
        <f t="shared" si="1"/>
        <v>-7593</v>
      </c>
      <c r="Q64" s="3">
        <f t="shared" si="5"/>
        <v>330.66666666666669</v>
      </c>
    </row>
    <row r="65" spans="1:17" ht="22.5" customHeight="1" x14ac:dyDescent="0.3">
      <c r="A65" s="17" t="s">
        <v>70</v>
      </c>
      <c r="B65" s="17">
        <f>'[1]миграция январь'!P184</f>
        <v>12001</v>
      </c>
      <c r="C65" s="17">
        <f>'[1]миграция январь'!P186</f>
        <v>5191.8729272560622</v>
      </c>
      <c r="D65" s="15">
        <f>'[1]миграция январь'!R184</f>
        <v>4509</v>
      </c>
      <c r="E65" s="15">
        <f t="shared" si="2"/>
        <v>37.571869010915762</v>
      </c>
      <c r="F65" s="15">
        <f>'[1]миграция январь'!S184</f>
        <v>7492</v>
      </c>
      <c r="G65" s="15">
        <f t="shared" si="3"/>
        <v>62.428130989084238</v>
      </c>
      <c r="H65" s="16">
        <v>142</v>
      </c>
      <c r="I65" s="3">
        <f t="shared" si="0"/>
        <v>12001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4"/>
        <v>126.22222222222223</v>
      </c>
      <c r="O65" s="3">
        <v>24542</v>
      </c>
      <c r="P65" s="3">
        <f t="shared" si="1"/>
        <v>-12541</v>
      </c>
      <c r="Q65" s="3">
        <f t="shared" si="5"/>
        <v>126.22222222222223</v>
      </c>
    </row>
    <row r="66" spans="1:17" ht="22.5" customHeight="1" x14ac:dyDescent="0.3">
      <c r="A66" s="17" t="s">
        <v>71</v>
      </c>
      <c r="B66" s="17">
        <f>'[1]миграция январь'!P187</f>
        <v>29258</v>
      </c>
      <c r="C66" s="17">
        <f>'[1]миграция январь'!P189</f>
        <v>5330.2063709071026</v>
      </c>
      <c r="D66" s="15">
        <f>'[1]миграция январь'!R187</f>
        <v>9651</v>
      </c>
      <c r="E66" s="15">
        <f t="shared" si="2"/>
        <v>32.985850023925082</v>
      </c>
      <c r="F66" s="15">
        <f>'[1]миграция январь'!S187</f>
        <v>19607</v>
      </c>
      <c r="G66" s="15">
        <f t="shared" si="3"/>
        <v>67.014149976074918</v>
      </c>
      <c r="H66" s="16"/>
      <c r="I66" s="3">
        <f t="shared" si="0"/>
        <v>29258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4"/>
        <v>0</v>
      </c>
      <c r="O66" s="3">
        <v>2766</v>
      </c>
      <c r="P66" s="3">
        <f t="shared" si="1"/>
        <v>26492</v>
      </c>
      <c r="Q66" s="3">
        <f t="shared" si="5"/>
        <v>0</v>
      </c>
    </row>
    <row r="67" spans="1:17" ht="22.5" customHeight="1" x14ac:dyDescent="0.3">
      <c r="A67" s="17" t="s">
        <v>72</v>
      </c>
      <c r="B67" s="17">
        <f>'[1]миграция январь'!P190</f>
        <v>3107</v>
      </c>
      <c r="C67" s="17">
        <f>'[1]миграция январь'!P192</f>
        <v>5800.3778564531704</v>
      </c>
      <c r="D67" s="15">
        <f>'[1]миграция январь'!R190</f>
        <v>1648</v>
      </c>
      <c r="E67" s="15">
        <f t="shared" si="2"/>
        <v>53.04151915030576</v>
      </c>
      <c r="F67" s="15">
        <f>'[1]миграция январь'!S190</f>
        <v>1459</v>
      </c>
      <c r="G67" s="15">
        <f>F67/B67*100</f>
        <v>46.95848084969424</v>
      </c>
      <c r="H67" s="16">
        <v>289</v>
      </c>
      <c r="I67" s="3">
        <f t="shared" si="0"/>
        <v>3107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4"/>
        <v>256.88888888888891</v>
      </c>
      <c r="O67" s="3">
        <v>2982</v>
      </c>
      <c r="P67" s="3">
        <f t="shared" si="1"/>
        <v>125</v>
      </c>
      <c r="Q67" s="3">
        <f t="shared" si="5"/>
        <v>256.88888888888891</v>
      </c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январь</vt:lpstr>
      <vt:lpstr>'почта банк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2023-12-25T07:50:37Z</dcterms:created>
  <dcterms:modified xsi:type="dcterms:W3CDTF">2023-12-25T07:50:53Z</dcterms:modified>
</cp:coreProperties>
</file>