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.erkinbekova\Desktop\"/>
    </mc:Choice>
  </mc:AlternateContent>
  <xr:revisionPtr revIDLastSave="0" documentId="8_{E7F7C98A-2F23-43B4-90F0-29878645ACEA}" xr6:coauthVersionLast="47" xr6:coauthVersionMax="47" xr10:uidLastSave="{00000000-0000-0000-0000-000000000000}"/>
  <bookViews>
    <workbookView xWindow="14220" yWindow="1800" windowWidth="15270" windowHeight="12720" xr2:uid="{500AE58E-2127-4B39-9172-F28C2013CFC6}"/>
  </bookViews>
  <sheets>
    <sheet name="Лист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2" i="1" l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1" i="1"/>
  <c r="C51" i="1"/>
  <c r="D50" i="1"/>
  <c r="C50" i="1"/>
  <c r="D49" i="1"/>
  <c r="C49" i="1"/>
  <c r="D48" i="1"/>
  <c r="C48" i="1"/>
  <c r="D47" i="1"/>
  <c r="C47" i="1"/>
  <c r="C44" i="1" s="1"/>
  <c r="D46" i="1"/>
  <c r="C46" i="1"/>
  <c r="D45" i="1"/>
  <c r="C45" i="1"/>
  <c r="D42" i="1"/>
  <c r="C42" i="1"/>
  <c r="D41" i="1"/>
  <c r="C41" i="1"/>
  <c r="D40" i="1"/>
  <c r="C40" i="1"/>
  <c r="D39" i="1"/>
  <c r="C39" i="1"/>
  <c r="D38" i="1"/>
  <c r="C38" i="1"/>
  <c r="D37" i="1"/>
  <c r="C37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6" i="1"/>
  <c r="C26" i="1"/>
  <c r="D25" i="1"/>
  <c r="C25" i="1"/>
  <c r="D24" i="1"/>
  <c r="C24" i="1"/>
  <c r="C21" i="1" s="1"/>
  <c r="D23" i="1"/>
  <c r="C23" i="1"/>
  <c r="D22" i="1"/>
  <c r="C22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9" i="1"/>
  <c r="C9" i="1"/>
  <c r="D8" i="1"/>
  <c r="C8" i="1"/>
  <c r="D7" i="1"/>
  <c r="C7" i="1"/>
  <c r="D6" i="1"/>
  <c r="C6" i="1"/>
  <c r="D5" i="1" l="1"/>
  <c r="D21" i="1"/>
  <c r="D44" i="1"/>
  <c r="D11" i="1"/>
  <c r="C5" i="1"/>
  <c r="C11" i="1"/>
  <c r="C10" i="1" s="1"/>
  <c r="C28" i="1"/>
  <c r="D28" i="1"/>
  <c r="D27" i="1" s="1"/>
  <c r="C36" i="1"/>
  <c r="C52" i="1"/>
  <c r="C65" i="1"/>
  <c r="D36" i="1"/>
  <c r="D52" i="1"/>
  <c r="D65" i="1"/>
  <c r="C43" i="1" l="1"/>
  <c r="C4" i="1" s="1"/>
  <c r="D43" i="1"/>
  <c r="D4" i="1" s="1"/>
  <c r="C27" i="1"/>
  <c r="D10" i="1"/>
</calcChain>
</file>

<file path=xl/sharedStrings.xml><?xml version="1.0" encoding="utf-8"?>
<sst xmlns="http://schemas.openxmlformats.org/spreadsheetml/2006/main" count="73" uniqueCount="73">
  <si>
    <t>Наименование районов, городов</t>
  </si>
  <si>
    <t>кол-во выданных патентов</t>
  </si>
  <si>
    <t>сумма выданных патентов</t>
  </si>
  <si>
    <t>По республике</t>
  </si>
  <si>
    <t>г. Бишкек</t>
  </si>
  <si>
    <t>Свердловский р-н</t>
  </si>
  <si>
    <t>Первомайский р-н</t>
  </si>
  <si>
    <t>Октябрьский р-н</t>
  </si>
  <si>
    <t>Ленинский р-н</t>
  </si>
  <si>
    <t>СМУГНС</t>
  </si>
  <si>
    <t>Чуйская область</t>
  </si>
  <si>
    <t>Аламудунский р-н</t>
  </si>
  <si>
    <t>Ысыкатинский р-н</t>
  </si>
  <si>
    <t>Жайылский р-н</t>
  </si>
  <si>
    <t>Чуйский р-н</t>
  </si>
  <si>
    <t>Кеминский р-н</t>
  </si>
  <si>
    <t>Московский р-н</t>
  </si>
  <si>
    <t>Панфиловский р-н</t>
  </si>
  <si>
    <t>Сокулукский р-н</t>
  </si>
  <si>
    <t>г. Токмок</t>
  </si>
  <si>
    <t>Таласская область</t>
  </si>
  <si>
    <t>Таласский р-н</t>
  </si>
  <si>
    <t>Бакай-Атинский р-н</t>
  </si>
  <si>
    <t>Айтматовский р-н</t>
  </si>
  <si>
    <t>Манасский р-н</t>
  </si>
  <si>
    <t>г. Талас</t>
  </si>
  <si>
    <t>ВМУГНС</t>
  </si>
  <si>
    <t>Ысыккульская область</t>
  </si>
  <si>
    <t>Аксуйский р-н</t>
  </si>
  <si>
    <t>Жетиогузский р-н</t>
  </si>
  <si>
    <t>Ыссык-Кульский р-н</t>
  </si>
  <si>
    <t>Тонский р-н</t>
  </si>
  <si>
    <t>Тюпский р-н</t>
  </si>
  <si>
    <t>г. Балыкчи</t>
  </si>
  <si>
    <t>г. Каракол</t>
  </si>
  <si>
    <t>Нарынская область</t>
  </si>
  <si>
    <t>Ак-Талинский р-н</t>
  </si>
  <si>
    <t>Ат-башинский р-н</t>
  </si>
  <si>
    <t>Жумгалский р-н</t>
  </si>
  <si>
    <t>Кочкорский р-н</t>
  </si>
  <si>
    <t>Нарынский р-н</t>
  </si>
  <si>
    <t>г. Нарын</t>
  </si>
  <si>
    <t>ЮМУГНС</t>
  </si>
  <si>
    <t>Ошская область</t>
  </si>
  <si>
    <t>Алайский р-н</t>
  </si>
  <si>
    <t>Араванский р-н</t>
  </si>
  <si>
    <t>Карасуйский р-н</t>
  </si>
  <si>
    <t>Ноокатский р-н</t>
  </si>
  <si>
    <t>Кара-Кульджинский р-н</t>
  </si>
  <si>
    <t>Узгенский р-н</t>
  </si>
  <si>
    <t>Чон-Алайский р-н</t>
  </si>
  <si>
    <t>Жалалабатская область</t>
  </si>
  <si>
    <t>Ала-Букинский р-н</t>
  </si>
  <si>
    <t>Аксыйский р-н</t>
  </si>
  <si>
    <t>Базар-Курганский р-н</t>
  </si>
  <si>
    <t>Ноокенский р-н</t>
  </si>
  <si>
    <t>Сузакский р-н</t>
  </si>
  <si>
    <t>Чаткальский р-н</t>
  </si>
  <si>
    <t>Тогуз-Тороузский р-н</t>
  </si>
  <si>
    <t>Токтогульский р-н</t>
  </si>
  <si>
    <t>г.Джалал-Абад</t>
  </si>
  <si>
    <t>г.Кара-Куль</t>
  </si>
  <si>
    <t>г.Майли-Суу</t>
  </si>
  <si>
    <t>г.Таш-Кумыр</t>
  </si>
  <si>
    <t>Баткенская область</t>
  </si>
  <si>
    <t>г. Кызыл-Кыя</t>
  </si>
  <si>
    <t>Кадамжайский р-н</t>
  </si>
  <si>
    <t>Баткенский р-н</t>
  </si>
  <si>
    <t>Лейлекский р-н</t>
  </si>
  <si>
    <t>г. Сулюкта</t>
  </si>
  <si>
    <t>г. Баткен</t>
  </si>
  <si>
    <t>г. Ош</t>
  </si>
  <si>
    <t xml:space="preserve">Выданные патенты за январь-сентябрь месяц 2025 года   (с нарастающим итогом)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</si>
</sst>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b/>
      <sz val="12"/>
      <name val="Arial Narrow"/>
      <family val="2"/>
      <charset val="204"/>
    </font>
    <font>
      <b/>
      <sz val="12"/>
      <color indexed="8"/>
      <name val="Arial Narrow"/>
      <family val="2"/>
      <charset val="204"/>
    </font>
    <font>
      <b/>
      <sz val="12"/>
      <name val="Times New Roman"/>
      <family val="1"/>
      <charset val="204"/>
    </font>
    <font>
      <sz val="12"/>
      <name val="Arial Narrow"/>
      <family val="2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b/>
      <sz val="12"/>
      <color indexed="8"/>
      <name val="Times New Roman"/>
      <family val="1"/>
      <charset val="204"/>
    </font>
    <font>
      <b/>
      <sz val="14"/>
      <color theme="1"/>
      <name val="Arial Narrow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3" fontId="2" fillId="0" borderId="0" xfId="0" applyNumberFormat="1" applyFont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3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" fontId="4" fillId="3" borderId="4" xfId="0" applyNumberFormat="1" applyFont="1" applyFill="1" applyBorder="1" applyAlignment="1">
      <alignment horizontal="center" vertical="center" wrapText="1"/>
    </xf>
    <xf numFmtId="164" fontId="4" fillId="3" borderId="5" xfId="0" applyNumberFormat="1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64" fontId="4" fillId="4" borderId="5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1" fontId="6" fillId="5" borderId="4" xfId="0" applyNumberFormat="1" applyFont="1" applyFill="1" applyBorder="1" applyAlignment="1">
      <alignment horizontal="center" vertical="center" wrapText="1"/>
    </xf>
    <xf numFmtId="164" fontId="6" fillId="5" borderId="5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2" fillId="6" borderId="6" xfId="0" applyFont="1" applyFill="1" applyBorder="1" applyAlignment="1">
      <alignment vertical="center" wrapText="1"/>
    </xf>
    <xf numFmtId="1" fontId="4" fillId="6" borderId="4" xfId="0" applyNumberFormat="1" applyFont="1" applyFill="1" applyBorder="1" applyAlignment="1">
      <alignment horizontal="center" vertical="center" wrapText="1"/>
    </xf>
    <xf numFmtId="164" fontId="4" fillId="6" borderId="5" xfId="0" applyNumberFormat="1" applyFont="1" applyFill="1" applyBorder="1" applyAlignment="1">
      <alignment horizontal="center" vertical="center" wrapText="1"/>
    </xf>
    <xf numFmtId="1" fontId="9" fillId="7" borderId="4" xfId="0" applyNumberFormat="1" applyFont="1" applyFill="1" applyBorder="1" applyAlignment="1">
      <alignment horizontal="center" vertical="center" wrapText="1"/>
    </xf>
    <xf numFmtId="164" fontId="9" fillId="7" borderId="5" xfId="0" applyNumberFormat="1" applyFont="1" applyFill="1" applyBorder="1" applyAlignment="1">
      <alignment horizontal="center" vertical="center" wrapText="1"/>
    </xf>
    <xf numFmtId="1" fontId="6" fillId="0" borderId="4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2" fillId="4" borderId="6" xfId="0" applyFont="1" applyFill="1" applyBorder="1" applyAlignment="1">
      <alignment vertical="center" wrapText="1"/>
    </xf>
    <xf numFmtId="1" fontId="7" fillId="0" borderId="4" xfId="0" applyNumberFormat="1" applyFont="1" applyBorder="1" applyAlignment="1">
      <alignment horizontal="center"/>
    </xf>
    <xf numFmtId="164" fontId="7" fillId="0" borderId="5" xfId="0" applyNumberFormat="1" applyFont="1" applyBorder="1" applyAlignment="1">
      <alignment horizontal="center"/>
    </xf>
    <xf numFmtId="165" fontId="5" fillId="0" borderId="6" xfId="0" applyNumberFormat="1" applyFont="1" applyBorder="1" applyAlignment="1">
      <alignment vertical="center" wrapText="1"/>
    </xf>
    <xf numFmtId="1" fontId="6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left" vertical="center" wrapText="1"/>
    </xf>
    <xf numFmtId="1" fontId="6" fillId="0" borderId="4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2" fillId="6" borderId="7" xfId="0" applyFont="1" applyFill="1" applyBorder="1" applyAlignment="1">
      <alignment horizontal="left" vertical="center" wrapText="1"/>
    </xf>
    <xf numFmtId="1" fontId="4" fillId="6" borderId="8" xfId="0" applyNumberFormat="1" applyFont="1" applyFill="1" applyBorder="1" applyAlignment="1">
      <alignment horizontal="center" vertical="center" wrapText="1"/>
    </xf>
    <xf numFmtId="164" fontId="4" fillId="6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10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vnornk\OVN-2\&#1054;&#1058;&#1063;&#1045;&#1058;&#1067;%20&#1059;&#1054;&#1056;&#1050;\2025%20&#1075;\9%20&#1057;&#1077;&#1085;&#1090;&#1103;&#1073;&#1088;&#1100;\&#1055;&#1072;&#1090;&#1077;&#1085;&#1090;%20&#1087;&#1086;%20&#1074;&#1080;&#1076;&#1072;&#1084;%20&#1079;&#1072;%20&#1103;&#1085;&#1074;&#1072;&#1088;&#1100;-&#1089;&#1077;&#1085;&#1090;&#1103;&#1073;&#1088;&#1100;%20202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"/>
      <sheetName val="Бишкек (2)"/>
      <sheetName val="Бишкек"/>
      <sheetName val="г.Ош"/>
      <sheetName val="Чуй"/>
      <sheetName val="Талас"/>
      <sheetName val="Иссык-Куль"/>
      <sheetName val="Нарын"/>
      <sheetName val="Ошская"/>
      <sheetName val="Джалал-Абадская"/>
      <sheetName val="Баткенская"/>
      <sheetName val="Кол-во"/>
      <sheetName val="сравнительный"/>
    </sheetNames>
    <sheetDataSet>
      <sheetData sheetId="0"/>
      <sheetData sheetId="1"/>
      <sheetData sheetId="2">
        <row r="13">
          <cell r="E13">
            <v>43377</v>
          </cell>
          <cell r="F13">
            <v>114327.40000000001</v>
          </cell>
          <cell r="G13">
            <v>29987</v>
          </cell>
          <cell r="H13">
            <v>68932.524999999994</v>
          </cell>
          <cell r="I13">
            <v>21006</v>
          </cell>
          <cell r="J13">
            <v>80783.5</v>
          </cell>
          <cell r="K13">
            <v>48345</v>
          </cell>
          <cell r="L13">
            <v>90027.226449999987</v>
          </cell>
        </row>
      </sheetData>
      <sheetData sheetId="3">
        <row r="13">
          <cell r="C13">
            <v>31623</v>
          </cell>
          <cell r="D13">
            <v>78768.929999999993</v>
          </cell>
        </row>
      </sheetData>
      <sheetData sheetId="4">
        <row r="14">
          <cell r="E14">
            <v>3299</v>
          </cell>
          <cell r="F14">
            <v>5839</v>
          </cell>
          <cell r="G14">
            <v>13076</v>
          </cell>
          <cell r="H14">
            <v>31149.1</v>
          </cell>
          <cell r="I14">
            <v>4593.3999999999996</v>
          </cell>
          <cell r="J14">
            <v>9737.4500000000007</v>
          </cell>
          <cell r="K14">
            <v>1891</v>
          </cell>
          <cell r="L14">
            <v>3283.2999999999993</v>
          </cell>
          <cell r="M14">
            <v>1684</v>
          </cell>
          <cell r="N14">
            <v>2574.1999999999998</v>
          </cell>
          <cell r="O14">
            <v>4150</v>
          </cell>
          <cell r="P14">
            <v>8218.6</v>
          </cell>
          <cell r="Q14">
            <v>1385</v>
          </cell>
          <cell r="R14">
            <v>1543.1999999999998</v>
          </cell>
          <cell r="S14">
            <v>9519</v>
          </cell>
          <cell r="T14">
            <v>21558</v>
          </cell>
          <cell r="U14">
            <v>9166</v>
          </cell>
          <cell r="V14">
            <v>16267.849999999999</v>
          </cell>
        </row>
      </sheetData>
      <sheetData sheetId="5">
        <row r="13">
          <cell r="E13">
            <v>1193</v>
          </cell>
          <cell r="F13">
            <v>1593.6000000000001</v>
          </cell>
          <cell r="G13">
            <v>963</v>
          </cell>
          <cell r="H13">
            <v>1122.5999999999999</v>
          </cell>
          <cell r="I13">
            <v>1491</v>
          </cell>
          <cell r="J13">
            <v>1911.5</v>
          </cell>
          <cell r="K13">
            <v>1252</v>
          </cell>
          <cell r="L13">
            <v>1454.7</v>
          </cell>
          <cell r="M13">
            <v>3762.5</v>
          </cell>
          <cell r="N13">
            <v>5582.9000000000005</v>
          </cell>
        </row>
      </sheetData>
      <sheetData sheetId="6">
        <row r="14">
          <cell r="E14">
            <v>1102.8</v>
          </cell>
          <cell r="F14">
            <v>1496.1</v>
          </cell>
          <cell r="G14">
            <v>2036</v>
          </cell>
          <cell r="H14">
            <v>3437.2999999999997</v>
          </cell>
          <cell r="I14">
            <v>5352</v>
          </cell>
          <cell r="J14">
            <v>40944.6</v>
          </cell>
          <cell r="K14">
            <v>1363</v>
          </cell>
          <cell r="L14">
            <v>2696.0999999999995</v>
          </cell>
          <cell r="M14">
            <v>1140</v>
          </cell>
          <cell r="N14">
            <v>1728.3112599999997</v>
          </cell>
          <cell r="O14">
            <v>4113</v>
          </cell>
          <cell r="P14">
            <v>7410.6000000000013</v>
          </cell>
          <cell r="Q14">
            <v>6234</v>
          </cell>
          <cell r="R14">
            <v>12707.2</v>
          </cell>
        </row>
      </sheetData>
      <sheetData sheetId="7">
        <row r="14">
          <cell r="E14">
            <v>430</v>
          </cell>
          <cell r="F14">
            <v>637.4</v>
          </cell>
          <cell r="G14">
            <v>1392</v>
          </cell>
          <cell r="H14">
            <v>2966.8999999999992</v>
          </cell>
          <cell r="I14">
            <v>1598</v>
          </cell>
          <cell r="J14">
            <v>2929.3000000000006</v>
          </cell>
          <cell r="K14">
            <v>1276</v>
          </cell>
          <cell r="L14">
            <v>2122.7000000000003</v>
          </cell>
          <cell r="M14">
            <v>1148</v>
          </cell>
          <cell r="N14">
            <v>1929.7</v>
          </cell>
          <cell r="O14">
            <v>2519</v>
          </cell>
          <cell r="P14">
            <v>4202.6000000000004</v>
          </cell>
        </row>
      </sheetData>
      <sheetData sheetId="8">
        <row r="14">
          <cell r="E14">
            <v>1508</v>
          </cell>
          <cell r="F14">
            <v>2564.8000000000002</v>
          </cell>
          <cell r="G14">
            <v>3316</v>
          </cell>
          <cell r="H14">
            <v>4691</v>
          </cell>
          <cell r="I14">
            <v>9420</v>
          </cell>
          <cell r="J14">
            <v>21000.299999999996</v>
          </cell>
          <cell r="K14">
            <v>10790</v>
          </cell>
          <cell r="L14">
            <v>12657.8</v>
          </cell>
          <cell r="M14">
            <v>1268</v>
          </cell>
          <cell r="N14">
            <v>1069.598</v>
          </cell>
          <cell r="O14">
            <v>8989</v>
          </cell>
          <cell r="P14">
            <v>15081.5</v>
          </cell>
          <cell r="Q14">
            <v>742</v>
          </cell>
          <cell r="R14">
            <v>1086.1000000000001</v>
          </cell>
        </row>
      </sheetData>
      <sheetData sheetId="9">
        <row r="14">
          <cell r="E14">
            <v>5595</v>
          </cell>
          <cell r="F14">
            <v>5353.7</v>
          </cell>
          <cell r="G14">
            <v>3549</v>
          </cell>
          <cell r="H14">
            <v>4975.3999999999996</v>
          </cell>
          <cell r="I14">
            <v>5024</v>
          </cell>
          <cell r="J14">
            <v>8394.5841</v>
          </cell>
          <cell r="K14">
            <v>5041</v>
          </cell>
          <cell r="L14">
            <v>7629.3999999999987</v>
          </cell>
          <cell r="M14">
            <v>4616</v>
          </cell>
          <cell r="N14">
            <v>8575.1</v>
          </cell>
          <cell r="O14">
            <v>804</v>
          </cell>
          <cell r="P14">
            <v>1035.3000000000002</v>
          </cell>
          <cell r="Q14">
            <v>519</v>
          </cell>
          <cell r="R14">
            <v>632.24</v>
          </cell>
          <cell r="S14">
            <v>1031</v>
          </cell>
          <cell r="T14">
            <v>1294.9000000000001</v>
          </cell>
          <cell r="U14">
            <v>10023</v>
          </cell>
          <cell r="V14">
            <v>22613.9</v>
          </cell>
          <cell r="W14">
            <v>1608</v>
          </cell>
          <cell r="X14">
            <v>2090.7000000000003</v>
          </cell>
          <cell r="Y14">
            <v>999</v>
          </cell>
          <cell r="Z14">
            <v>1090.0399999999997</v>
          </cell>
          <cell r="AA14">
            <v>1426</v>
          </cell>
          <cell r="AB14">
            <v>2144.2570000000001</v>
          </cell>
        </row>
      </sheetData>
      <sheetData sheetId="10">
        <row r="14">
          <cell r="E14">
            <v>6051</v>
          </cell>
          <cell r="F14">
            <v>9929.0000000000018</v>
          </cell>
          <cell r="G14">
            <v>5034</v>
          </cell>
          <cell r="H14">
            <v>7119.235999999999</v>
          </cell>
          <cell r="I14">
            <v>2111</v>
          </cell>
          <cell r="J14">
            <v>2193.1999999999998</v>
          </cell>
          <cell r="K14">
            <v>1252</v>
          </cell>
          <cell r="L14">
            <v>3635.5700000000006</v>
          </cell>
          <cell r="M14">
            <v>1423</v>
          </cell>
          <cell r="N14">
            <v>1453.1</v>
          </cell>
          <cell r="O14">
            <v>2811</v>
          </cell>
          <cell r="P14">
            <v>2527.5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26A67-9AC1-44C6-8398-492E65CEC9F0}">
  <dimension ref="B1:D76"/>
  <sheetViews>
    <sheetView tabSelected="1" workbookViewId="0">
      <selection activeCell="B1" sqref="B1:D1"/>
    </sheetView>
  </sheetViews>
  <sheetFormatPr defaultRowHeight="15.75" x14ac:dyDescent="0.25"/>
  <cols>
    <col min="1" max="1" width="9.140625" style="1"/>
    <col min="2" max="2" width="44.42578125" style="1" customWidth="1"/>
    <col min="3" max="3" width="16.140625" style="36" customWidth="1"/>
    <col min="4" max="4" width="16.42578125" style="36" customWidth="1"/>
    <col min="5" max="5" width="13.5703125" style="1" customWidth="1"/>
    <col min="6" max="255" width="9.140625" style="1"/>
    <col min="256" max="256" width="44.42578125" style="1" customWidth="1"/>
    <col min="257" max="257" width="16.140625" style="1" customWidth="1"/>
    <col min="258" max="258" width="15" style="1" customWidth="1"/>
    <col min="259" max="259" width="16.42578125" style="1" customWidth="1"/>
    <col min="260" max="260" width="13.5703125" style="1" customWidth="1"/>
    <col min="261" max="511" width="9.140625" style="1"/>
    <col min="512" max="512" width="44.42578125" style="1" customWidth="1"/>
    <col min="513" max="513" width="16.140625" style="1" customWidth="1"/>
    <col min="514" max="514" width="15" style="1" customWidth="1"/>
    <col min="515" max="515" width="16.42578125" style="1" customWidth="1"/>
    <col min="516" max="516" width="13.5703125" style="1" customWidth="1"/>
    <col min="517" max="767" width="9.140625" style="1"/>
    <col min="768" max="768" width="44.42578125" style="1" customWidth="1"/>
    <col min="769" max="769" width="16.140625" style="1" customWidth="1"/>
    <col min="770" max="770" width="15" style="1" customWidth="1"/>
    <col min="771" max="771" width="16.42578125" style="1" customWidth="1"/>
    <col min="772" max="772" width="13.5703125" style="1" customWidth="1"/>
    <col min="773" max="1023" width="9.140625" style="1"/>
    <col min="1024" max="1024" width="44.42578125" style="1" customWidth="1"/>
    <col min="1025" max="1025" width="16.140625" style="1" customWidth="1"/>
    <col min="1026" max="1026" width="15" style="1" customWidth="1"/>
    <col min="1027" max="1027" width="16.42578125" style="1" customWidth="1"/>
    <col min="1028" max="1028" width="13.5703125" style="1" customWidth="1"/>
    <col min="1029" max="1279" width="9.140625" style="1"/>
    <col min="1280" max="1280" width="44.42578125" style="1" customWidth="1"/>
    <col min="1281" max="1281" width="16.140625" style="1" customWidth="1"/>
    <col min="1282" max="1282" width="15" style="1" customWidth="1"/>
    <col min="1283" max="1283" width="16.42578125" style="1" customWidth="1"/>
    <col min="1284" max="1284" width="13.5703125" style="1" customWidth="1"/>
    <col min="1285" max="1535" width="9.140625" style="1"/>
    <col min="1536" max="1536" width="44.42578125" style="1" customWidth="1"/>
    <col min="1537" max="1537" width="16.140625" style="1" customWidth="1"/>
    <col min="1538" max="1538" width="15" style="1" customWidth="1"/>
    <col min="1539" max="1539" width="16.42578125" style="1" customWidth="1"/>
    <col min="1540" max="1540" width="13.5703125" style="1" customWidth="1"/>
    <col min="1541" max="1791" width="9.140625" style="1"/>
    <col min="1792" max="1792" width="44.42578125" style="1" customWidth="1"/>
    <col min="1793" max="1793" width="16.140625" style="1" customWidth="1"/>
    <col min="1794" max="1794" width="15" style="1" customWidth="1"/>
    <col min="1795" max="1795" width="16.42578125" style="1" customWidth="1"/>
    <col min="1796" max="1796" width="13.5703125" style="1" customWidth="1"/>
    <col min="1797" max="2047" width="9.140625" style="1"/>
    <col min="2048" max="2048" width="44.42578125" style="1" customWidth="1"/>
    <col min="2049" max="2049" width="16.140625" style="1" customWidth="1"/>
    <col min="2050" max="2050" width="15" style="1" customWidth="1"/>
    <col min="2051" max="2051" width="16.42578125" style="1" customWidth="1"/>
    <col min="2052" max="2052" width="13.5703125" style="1" customWidth="1"/>
    <col min="2053" max="2303" width="9.140625" style="1"/>
    <col min="2304" max="2304" width="44.42578125" style="1" customWidth="1"/>
    <col min="2305" max="2305" width="16.140625" style="1" customWidth="1"/>
    <col min="2306" max="2306" width="15" style="1" customWidth="1"/>
    <col min="2307" max="2307" width="16.42578125" style="1" customWidth="1"/>
    <col min="2308" max="2308" width="13.5703125" style="1" customWidth="1"/>
    <col min="2309" max="2559" width="9.140625" style="1"/>
    <col min="2560" max="2560" width="44.42578125" style="1" customWidth="1"/>
    <col min="2561" max="2561" width="16.140625" style="1" customWidth="1"/>
    <col min="2562" max="2562" width="15" style="1" customWidth="1"/>
    <col min="2563" max="2563" width="16.42578125" style="1" customWidth="1"/>
    <col min="2564" max="2564" width="13.5703125" style="1" customWidth="1"/>
    <col min="2565" max="2815" width="9.140625" style="1"/>
    <col min="2816" max="2816" width="44.42578125" style="1" customWidth="1"/>
    <col min="2817" max="2817" width="16.140625" style="1" customWidth="1"/>
    <col min="2818" max="2818" width="15" style="1" customWidth="1"/>
    <col min="2819" max="2819" width="16.42578125" style="1" customWidth="1"/>
    <col min="2820" max="2820" width="13.5703125" style="1" customWidth="1"/>
    <col min="2821" max="3071" width="9.140625" style="1"/>
    <col min="3072" max="3072" width="44.42578125" style="1" customWidth="1"/>
    <col min="3073" max="3073" width="16.140625" style="1" customWidth="1"/>
    <col min="3074" max="3074" width="15" style="1" customWidth="1"/>
    <col min="3075" max="3075" width="16.42578125" style="1" customWidth="1"/>
    <col min="3076" max="3076" width="13.5703125" style="1" customWidth="1"/>
    <col min="3077" max="3327" width="9.140625" style="1"/>
    <col min="3328" max="3328" width="44.42578125" style="1" customWidth="1"/>
    <col min="3329" max="3329" width="16.140625" style="1" customWidth="1"/>
    <col min="3330" max="3330" width="15" style="1" customWidth="1"/>
    <col min="3331" max="3331" width="16.42578125" style="1" customWidth="1"/>
    <col min="3332" max="3332" width="13.5703125" style="1" customWidth="1"/>
    <col min="3333" max="3583" width="9.140625" style="1"/>
    <col min="3584" max="3584" width="44.42578125" style="1" customWidth="1"/>
    <col min="3585" max="3585" width="16.140625" style="1" customWidth="1"/>
    <col min="3586" max="3586" width="15" style="1" customWidth="1"/>
    <col min="3587" max="3587" width="16.42578125" style="1" customWidth="1"/>
    <col min="3588" max="3588" width="13.5703125" style="1" customWidth="1"/>
    <col min="3589" max="3839" width="9.140625" style="1"/>
    <col min="3840" max="3840" width="44.42578125" style="1" customWidth="1"/>
    <col min="3841" max="3841" width="16.140625" style="1" customWidth="1"/>
    <col min="3842" max="3842" width="15" style="1" customWidth="1"/>
    <col min="3843" max="3843" width="16.42578125" style="1" customWidth="1"/>
    <col min="3844" max="3844" width="13.5703125" style="1" customWidth="1"/>
    <col min="3845" max="4095" width="9.140625" style="1"/>
    <col min="4096" max="4096" width="44.42578125" style="1" customWidth="1"/>
    <col min="4097" max="4097" width="16.140625" style="1" customWidth="1"/>
    <col min="4098" max="4098" width="15" style="1" customWidth="1"/>
    <col min="4099" max="4099" width="16.42578125" style="1" customWidth="1"/>
    <col min="4100" max="4100" width="13.5703125" style="1" customWidth="1"/>
    <col min="4101" max="4351" width="9.140625" style="1"/>
    <col min="4352" max="4352" width="44.42578125" style="1" customWidth="1"/>
    <col min="4353" max="4353" width="16.140625" style="1" customWidth="1"/>
    <col min="4354" max="4354" width="15" style="1" customWidth="1"/>
    <col min="4355" max="4355" width="16.42578125" style="1" customWidth="1"/>
    <col min="4356" max="4356" width="13.5703125" style="1" customWidth="1"/>
    <col min="4357" max="4607" width="9.140625" style="1"/>
    <col min="4608" max="4608" width="44.42578125" style="1" customWidth="1"/>
    <col min="4609" max="4609" width="16.140625" style="1" customWidth="1"/>
    <col min="4610" max="4610" width="15" style="1" customWidth="1"/>
    <col min="4611" max="4611" width="16.42578125" style="1" customWidth="1"/>
    <col min="4612" max="4612" width="13.5703125" style="1" customWidth="1"/>
    <col min="4613" max="4863" width="9.140625" style="1"/>
    <col min="4864" max="4864" width="44.42578125" style="1" customWidth="1"/>
    <col min="4865" max="4865" width="16.140625" style="1" customWidth="1"/>
    <col min="4866" max="4866" width="15" style="1" customWidth="1"/>
    <col min="4867" max="4867" width="16.42578125" style="1" customWidth="1"/>
    <col min="4868" max="4868" width="13.5703125" style="1" customWidth="1"/>
    <col min="4869" max="5119" width="9.140625" style="1"/>
    <col min="5120" max="5120" width="44.42578125" style="1" customWidth="1"/>
    <col min="5121" max="5121" width="16.140625" style="1" customWidth="1"/>
    <col min="5122" max="5122" width="15" style="1" customWidth="1"/>
    <col min="5123" max="5123" width="16.42578125" style="1" customWidth="1"/>
    <col min="5124" max="5124" width="13.5703125" style="1" customWidth="1"/>
    <col min="5125" max="5375" width="9.140625" style="1"/>
    <col min="5376" max="5376" width="44.42578125" style="1" customWidth="1"/>
    <col min="5377" max="5377" width="16.140625" style="1" customWidth="1"/>
    <col min="5378" max="5378" width="15" style="1" customWidth="1"/>
    <col min="5379" max="5379" width="16.42578125" style="1" customWidth="1"/>
    <col min="5380" max="5380" width="13.5703125" style="1" customWidth="1"/>
    <col min="5381" max="5631" width="9.140625" style="1"/>
    <col min="5632" max="5632" width="44.42578125" style="1" customWidth="1"/>
    <col min="5633" max="5633" width="16.140625" style="1" customWidth="1"/>
    <col min="5634" max="5634" width="15" style="1" customWidth="1"/>
    <col min="5635" max="5635" width="16.42578125" style="1" customWidth="1"/>
    <col min="5636" max="5636" width="13.5703125" style="1" customWidth="1"/>
    <col min="5637" max="5887" width="9.140625" style="1"/>
    <col min="5888" max="5888" width="44.42578125" style="1" customWidth="1"/>
    <col min="5889" max="5889" width="16.140625" style="1" customWidth="1"/>
    <col min="5890" max="5890" width="15" style="1" customWidth="1"/>
    <col min="5891" max="5891" width="16.42578125" style="1" customWidth="1"/>
    <col min="5892" max="5892" width="13.5703125" style="1" customWidth="1"/>
    <col min="5893" max="6143" width="9.140625" style="1"/>
    <col min="6144" max="6144" width="44.42578125" style="1" customWidth="1"/>
    <col min="6145" max="6145" width="16.140625" style="1" customWidth="1"/>
    <col min="6146" max="6146" width="15" style="1" customWidth="1"/>
    <col min="6147" max="6147" width="16.42578125" style="1" customWidth="1"/>
    <col min="6148" max="6148" width="13.5703125" style="1" customWidth="1"/>
    <col min="6149" max="6399" width="9.140625" style="1"/>
    <col min="6400" max="6400" width="44.42578125" style="1" customWidth="1"/>
    <col min="6401" max="6401" width="16.140625" style="1" customWidth="1"/>
    <col min="6402" max="6402" width="15" style="1" customWidth="1"/>
    <col min="6403" max="6403" width="16.42578125" style="1" customWidth="1"/>
    <col min="6404" max="6404" width="13.5703125" style="1" customWidth="1"/>
    <col min="6405" max="6655" width="9.140625" style="1"/>
    <col min="6656" max="6656" width="44.42578125" style="1" customWidth="1"/>
    <col min="6657" max="6657" width="16.140625" style="1" customWidth="1"/>
    <col min="6658" max="6658" width="15" style="1" customWidth="1"/>
    <col min="6659" max="6659" width="16.42578125" style="1" customWidth="1"/>
    <col min="6660" max="6660" width="13.5703125" style="1" customWidth="1"/>
    <col min="6661" max="6911" width="9.140625" style="1"/>
    <col min="6912" max="6912" width="44.42578125" style="1" customWidth="1"/>
    <col min="6913" max="6913" width="16.140625" style="1" customWidth="1"/>
    <col min="6914" max="6914" width="15" style="1" customWidth="1"/>
    <col min="6915" max="6915" width="16.42578125" style="1" customWidth="1"/>
    <col min="6916" max="6916" width="13.5703125" style="1" customWidth="1"/>
    <col min="6917" max="7167" width="9.140625" style="1"/>
    <col min="7168" max="7168" width="44.42578125" style="1" customWidth="1"/>
    <col min="7169" max="7169" width="16.140625" style="1" customWidth="1"/>
    <col min="7170" max="7170" width="15" style="1" customWidth="1"/>
    <col min="7171" max="7171" width="16.42578125" style="1" customWidth="1"/>
    <col min="7172" max="7172" width="13.5703125" style="1" customWidth="1"/>
    <col min="7173" max="7423" width="9.140625" style="1"/>
    <col min="7424" max="7424" width="44.42578125" style="1" customWidth="1"/>
    <col min="7425" max="7425" width="16.140625" style="1" customWidth="1"/>
    <col min="7426" max="7426" width="15" style="1" customWidth="1"/>
    <col min="7427" max="7427" width="16.42578125" style="1" customWidth="1"/>
    <col min="7428" max="7428" width="13.5703125" style="1" customWidth="1"/>
    <col min="7429" max="7679" width="9.140625" style="1"/>
    <col min="7680" max="7680" width="44.42578125" style="1" customWidth="1"/>
    <col min="7681" max="7681" width="16.140625" style="1" customWidth="1"/>
    <col min="7682" max="7682" width="15" style="1" customWidth="1"/>
    <col min="7683" max="7683" width="16.42578125" style="1" customWidth="1"/>
    <col min="7684" max="7684" width="13.5703125" style="1" customWidth="1"/>
    <col min="7685" max="7935" width="9.140625" style="1"/>
    <col min="7936" max="7936" width="44.42578125" style="1" customWidth="1"/>
    <col min="7937" max="7937" width="16.140625" style="1" customWidth="1"/>
    <col min="7938" max="7938" width="15" style="1" customWidth="1"/>
    <col min="7939" max="7939" width="16.42578125" style="1" customWidth="1"/>
    <col min="7940" max="7940" width="13.5703125" style="1" customWidth="1"/>
    <col min="7941" max="8191" width="9.140625" style="1"/>
    <col min="8192" max="8192" width="44.42578125" style="1" customWidth="1"/>
    <col min="8193" max="8193" width="16.140625" style="1" customWidth="1"/>
    <col min="8194" max="8194" width="15" style="1" customWidth="1"/>
    <col min="8195" max="8195" width="16.42578125" style="1" customWidth="1"/>
    <col min="8196" max="8196" width="13.5703125" style="1" customWidth="1"/>
    <col min="8197" max="8447" width="9.140625" style="1"/>
    <col min="8448" max="8448" width="44.42578125" style="1" customWidth="1"/>
    <col min="8449" max="8449" width="16.140625" style="1" customWidth="1"/>
    <col min="8450" max="8450" width="15" style="1" customWidth="1"/>
    <col min="8451" max="8451" width="16.42578125" style="1" customWidth="1"/>
    <col min="8452" max="8452" width="13.5703125" style="1" customWidth="1"/>
    <col min="8453" max="8703" width="9.140625" style="1"/>
    <col min="8704" max="8704" width="44.42578125" style="1" customWidth="1"/>
    <col min="8705" max="8705" width="16.140625" style="1" customWidth="1"/>
    <col min="8706" max="8706" width="15" style="1" customWidth="1"/>
    <col min="8707" max="8707" width="16.42578125" style="1" customWidth="1"/>
    <col min="8708" max="8708" width="13.5703125" style="1" customWidth="1"/>
    <col min="8709" max="8959" width="9.140625" style="1"/>
    <col min="8960" max="8960" width="44.42578125" style="1" customWidth="1"/>
    <col min="8961" max="8961" width="16.140625" style="1" customWidth="1"/>
    <col min="8962" max="8962" width="15" style="1" customWidth="1"/>
    <col min="8963" max="8963" width="16.42578125" style="1" customWidth="1"/>
    <col min="8964" max="8964" width="13.5703125" style="1" customWidth="1"/>
    <col min="8965" max="9215" width="9.140625" style="1"/>
    <col min="9216" max="9216" width="44.42578125" style="1" customWidth="1"/>
    <col min="9217" max="9217" width="16.140625" style="1" customWidth="1"/>
    <col min="9218" max="9218" width="15" style="1" customWidth="1"/>
    <col min="9219" max="9219" width="16.42578125" style="1" customWidth="1"/>
    <col min="9220" max="9220" width="13.5703125" style="1" customWidth="1"/>
    <col min="9221" max="9471" width="9.140625" style="1"/>
    <col min="9472" max="9472" width="44.42578125" style="1" customWidth="1"/>
    <col min="9473" max="9473" width="16.140625" style="1" customWidth="1"/>
    <col min="9474" max="9474" width="15" style="1" customWidth="1"/>
    <col min="9475" max="9475" width="16.42578125" style="1" customWidth="1"/>
    <col min="9476" max="9476" width="13.5703125" style="1" customWidth="1"/>
    <col min="9477" max="9727" width="9.140625" style="1"/>
    <col min="9728" max="9728" width="44.42578125" style="1" customWidth="1"/>
    <col min="9729" max="9729" width="16.140625" style="1" customWidth="1"/>
    <col min="9730" max="9730" width="15" style="1" customWidth="1"/>
    <col min="9731" max="9731" width="16.42578125" style="1" customWidth="1"/>
    <col min="9732" max="9732" width="13.5703125" style="1" customWidth="1"/>
    <col min="9733" max="9983" width="9.140625" style="1"/>
    <col min="9984" max="9984" width="44.42578125" style="1" customWidth="1"/>
    <col min="9985" max="9985" width="16.140625" style="1" customWidth="1"/>
    <col min="9986" max="9986" width="15" style="1" customWidth="1"/>
    <col min="9987" max="9987" width="16.42578125" style="1" customWidth="1"/>
    <col min="9988" max="9988" width="13.5703125" style="1" customWidth="1"/>
    <col min="9989" max="10239" width="9.140625" style="1"/>
    <col min="10240" max="10240" width="44.42578125" style="1" customWidth="1"/>
    <col min="10241" max="10241" width="16.140625" style="1" customWidth="1"/>
    <col min="10242" max="10242" width="15" style="1" customWidth="1"/>
    <col min="10243" max="10243" width="16.42578125" style="1" customWidth="1"/>
    <col min="10244" max="10244" width="13.5703125" style="1" customWidth="1"/>
    <col min="10245" max="10495" width="9.140625" style="1"/>
    <col min="10496" max="10496" width="44.42578125" style="1" customWidth="1"/>
    <col min="10497" max="10497" width="16.140625" style="1" customWidth="1"/>
    <col min="10498" max="10498" width="15" style="1" customWidth="1"/>
    <col min="10499" max="10499" width="16.42578125" style="1" customWidth="1"/>
    <col min="10500" max="10500" width="13.5703125" style="1" customWidth="1"/>
    <col min="10501" max="10751" width="9.140625" style="1"/>
    <col min="10752" max="10752" width="44.42578125" style="1" customWidth="1"/>
    <col min="10753" max="10753" width="16.140625" style="1" customWidth="1"/>
    <col min="10754" max="10754" width="15" style="1" customWidth="1"/>
    <col min="10755" max="10755" width="16.42578125" style="1" customWidth="1"/>
    <col min="10756" max="10756" width="13.5703125" style="1" customWidth="1"/>
    <col min="10757" max="11007" width="9.140625" style="1"/>
    <col min="11008" max="11008" width="44.42578125" style="1" customWidth="1"/>
    <col min="11009" max="11009" width="16.140625" style="1" customWidth="1"/>
    <col min="11010" max="11010" width="15" style="1" customWidth="1"/>
    <col min="11011" max="11011" width="16.42578125" style="1" customWidth="1"/>
    <col min="11012" max="11012" width="13.5703125" style="1" customWidth="1"/>
    <col min="11013" max="11263" width="9.140625" style="1"/>
    <col min="11264" max="11264" width="44.42578125" style="1" customWidth="1"/>
    <col min="11265" max="11265" width="16.140625" style="1" customWidth="1"/>
    <col min="11266" max="11266" width="15" style="1" customWidth="1"/>
    <col min="11267" max="11267" width="16.42578125" style="1" customWidth="1"/>
    <col min="11268" max="11268" width="13.5703125" style="1" customWidth="1"/>
    <col min="11269" max="11519" width="9.140625" style="1"/>
    <col min="11520" max="11520" width="44.42578125" style="1" customWidth="1"/>
    <col min="11521" max="11521" width="16.140625" style="1" customWidth="1"/>
    <col min="11522" max="11522" width="15" style="1" customWidth="1"/>
    <col min="11523" max="11523" width="16.42578125" style="1" customWidth="1"/>
    <col min="11524" max="11524" width="13.5703125" style="1" customWidth="1"/>
    <col min="11525" max="11775" width="9.140625" style="1"/>
    <col min="11776" max="11776" width="44.42578125" style="1" customWidth="1"/>
    <col min="11777" max="11777" width="16.140625" style="1" customWidth="1"/>
    <col min="11778" max="11778" width="15" style="1" customWidth="1"/>
    <col min="11779" max="11779" width="16.42578125" style="1" customWidth="1"/>
    <col min="11780" max="11780" width="13.5703125" style="1" customWidth="1"/>
    <col min="11781" max="12031" width="9.140625" style="1"/>
    <col min="12032" max="12032" width="44.42578125" style="1" customWidth="1"/>
    <col min="12033" max="12033" width="16.140625" style="1" customWidth="1"/>
    <col min="12034" max="12034" width="15" style="1" customWidth="1"/>
    <col min="12035" max="12035" width="16.42578125" style="1" customWidth="1"/>
    <col min="12036" max="12036" width="13.5703125" style="1" customWidth="1"/>
    <col min="12037" max="12287" width="9.140625" style="1"/>
    <col min="12288" max="12288" width="44.42578125" style="1" customWidth="1"/>
    <col min="12289" max="12289" width="16.140625" style="1" customWidth="1"/>
    <col min="12290" max="12290" width="15" style="1" customWidth="1"/>
    <col min="12291" max="12291" width="16.42578125" style="1" customWidth="1"/>
    <col min="12292" max="12292" width="13.5703125" style="1" customWidth="1"/>
    <col min="12293" max="12543" width="9.140625" style="1"/>
    <col min="12544" max="12544" width="44.42578125" style="1" customWidth="1"/>
    <col min="12545" max="12545" width="16.140625" style="1" customWidth="1"/>
    <col min="12546" max="12546" width="15" style="1" customWidth="1"/>
    <col min="12547" max="12547" width="16.42578125" style="1" customWidth="1"/>
    <col min="12548" max="12548" width="13.5703125" style="1" customWidth="1"/>
    <col min="12549" max="12799" width="9.140625" style="1"/>
    <col min="12800" max="12800" width="44.42578125" style="1" customWidth="1"/>
    <col min="12801" max="12801" width="16.140625" style="1" customWidth="1"/>
    <col min="12802" max="12802" width="15" style="1" customWidth="1"/>
    <col min="12803" max="12803" width="16.42578125" style="1" customWidth="1"/>
    <col min="12804" max="12804" width="13.5703125" style="1" customWidth="1"/>
    <col min="12805" max="13055" width="9.140625" style="1"/>
    <col min="13056" max="13056" width="44.42578125" style="1" customWidth="1"/>
    <col min="13057" max="13057" width="16.140625" style="1" customWidth="1"/>
    <col min="13058" max="13058" width="15" style="1" customWidth="1"/>
    <col min="13059" max="13059" width="16.42578125" style="1" customWidth="1"/>
    <col min="13060" max="13060" width="13.5703125" style="1" customWidth="1"/>
    <col min="13061" max="13311" width="9.140625" style="1"/>
    <col min="13312" max="13312" width="44.42578125" style="1" customWidth="1"/>
    <col min="13313" max="13313" width="16.140625" style="1" customWidth="1"/>
    <col min="13314" max="13314" width="15" style="1" customWidth="1"/>
    <col min="13315" max="13315" width="16.42578125" style="1" customWidth="1"/>
    <col min="13316" max="13316" width="13.5703125" style="1" customWidth="1"/>
    <col min="13317" max="13567" width="9.140625" style="1"/>
    <col min="13568" max="13568" width="44.42578125" style="1" customWidth="1"/>
    <col min="13569" max="13569" width="16.140625" style="1" customWidth="1"/>
    <col min="13570" max="13570" width="15" style="1" customWidth="1"/>
    <col min="13571" max="13571" width="16.42578125" style="1" customWidth="1"/>
    <col min="13572" max="13572" width="13.5703125" style="1" customWidth="1"/>
    <col min="13573" max="13823" width="9.140625" style="1"/>
    <col min="13824" max="13824" width="44.42578125" style="1" customWidth="1"/>
    <col min="13825" max="13825" width="16.140625" style="1" customWidth="1"/>
    <col min="13826" max="13826" width="15" style="1" customWidth="1"/>
    <col min="13827" max="13827" width="16.42578125" style="1" customWidth="1"/>
    <col min="13828" max="13828" width="13.5703125" style="1" customWidth="1"/>
    <col min="13829" max="14079" width="9.140625" style="1"/>
    <col min="14080" max="14080" width="44.42578125" style="1" customWidth="1"/>
    <col min="14081" max="14081" width="16.140625" style="1" customWidth="1"/>
    <col min="14082" max="14082" width="15" style="1" customWidth="1"/>
    <col min="14083" max="14083" width="16.42578125" style="1" customWidth="1"/>
    <col min="14084" max="14084" width="13.5703125" style="1" customWidth="1"/>
    <col min="14085" max="14335" width="9.140625" style="1"/>
    <col min="14336" max="14336" width="44.42578125" style="1" customWidth="1"/>
    <col min="14337" max="14337" width="16.140625" style="1" customWidth="1"/>
    <col min="14338" max="14338" width="15" style="1" customWidth="1"/>
    <col min="14339" max="14339" width="16.42578125" style="1" customWidth="1"/>
    <col min="14340" max="14340" width="13.5703125" style="1" customWidth="1"/>
    <col min="14341" max="14591" width="9.140625" style="1"/>
    <col min="14592" max="14592" width="44.42578125" style="1" customWidth="1"/>
    <col min="14593" max="14593" width="16.140625" style="1" customWidth="1"/>
    <col min="14594" max="14594" width="15" style="1" customWidth="1"/>
    <col min="14595" max="14595" width="16.42578125" style="1" customWidth="1"/>
    <col min="14596" max="14596" width="13.5703125" style="1" customWidth="1"/>
    <col min="14597" max="14847" width="9.140625" style="1"/>
    <col min="14848" max="14848" width="44.42578125" style="1" customWidth="1"/>
    <col min="14849" max="14849" width="16.140625" style="1" customWidth="1"/>
    <col min="14850" max="14850" width="15" style="1" customWidth="1"/>
    <col min="14851" max="14851" width="16.42578125" style="1" customWidth="1"/>
    <col min="14852" max="14852" width="13.5703125" style="1" customWidth="1"/>
    <col min="14853" max="15103" width="9.140625" style="1"/>
    <col min="15104" max="15104" width="44.42578125" style="1" customWidth="1"/>
    <col min="15105" max="15105" width="16.140625" style="1" customWidth="1"/>
    <col min="15106" max="15106" width="15" style="1" customWidth="1"/>
    <col min="15107" max="15107" width="16.42578125" style="1" customWidth="1"/>
    <col min="15108" max="15108" width="13.5703125" style="1" customWidth="1"/>
    <col min="15109" max="15359" width="9.140625" style="1"/>
    <col min="15360" max="15360" width="44.42578125" style="1" customWidth="1"/>
    <col min="15361" max="15361" width="16.140625" style="1" customWidth="1"/>
    <col min="15362" max="15362" width="15" style="1" customWidth="1"/>
    <col min="15363" max="15363" width="16.42578125" style="1" customWidth="1"/>
    <col min="15364" max="15364" width="13.5703125" style="1" customWidth="1"/>
    <col min="15365" max="15615" width="9.140625" style="1"/>
    <col min="15616" max="15616" width="44.42578125" style="1" customWidth="1"/>
    <col min="15617" max="15617" width="16.140625" style="1" customWidth="1"/>
    <col min="15618" max="15618" width="15" style="1" customWidth="1"/>
    <col min="15619" max="15619" width="16.42578125" style="1" customWidth="1"/>
    <col min="15620" max="15620" width="13.5703125" style="1" customWidth="1"/>
    <col min="15621" max="15871" width="9.140625" style="1"/>
    <col min="15872" max="15872" width="44.42578125" style="1" customWidth="1"/>
    <col min="15873" max="15873" width="16.140625" style="1" customWidth="1"/>
    <col min="15874" max="15874" width="15" style="1" customWidth="1"/>
    <col min="15875" max="15875" width="16.42578125" style="1" customWidth="1"/>
    <col min="15876" max="15876" width="13.5703125" style="1" customWidth="1"/>
    <col min="15877" max="16127" width="9.140625" style="1"/>
    <col min="16128" max="16128" width="44.42578125" style="1" customWidth="1"/>
    <col min="16129" max="16129" width="16.140625" style="1" customWidth="1"/>
    <col min="16130" max="16130" width="15" style="1" customWidth="1"/>
    <col min="16131" max="16131" width="16.42578125" style="1" customWidth="1"/>
    <col min="16132" max="16132" width="13.5703125" style="1" customWidth="1"/>
    <col min="16133" max="16384" width="9.140625" style="1"/>
  </cols>
  <sheetData>
    <row r="1" spans="2:4" ht="33" customHeight="1" x14ac:dyDescent="0.25">
      <c r="B1" s="40" t="s">
        <v>72</v>
      </c>
      <c r="C1" s="40"/>
      <c r="D1" s="40"/>
    </row>
    <row r="2" spans="2:4" ht="24" customHeight="1" thickBot="1" x14ac:dyDescent="0.3">
      <c r="B2" s="2"/>
      <c r="C2" s="3"/>
      <c r="D2" s="3"/>
    </row>
    <row r="3" spans="2:4" ht="48" thickBot="1" x14ac:dyDescent="0.3">
      <c r="B3" s="4" t="s">
        <v>0</v>
      </c>
      <c r="C3" s="5" t="s">
        <v>1</v>
      </c>
      <c r="D3" s="6" t="s">
        <v>2</v>
      </c>
    </row>
    <row r="4" spans="2:4" x14ac:dyDescent="0.25">
      <c r="B4" s="7" t="s">
        <v>3</v>
      </c>
      <c r="C4" s="8">
        <f>C5+C10+C27+C43+C72</f>
        <v>356416.69999999995</v>
      </c>
      <c r="D4" s="9">
        <f>D5+D10+D27+D43+D72</f>
        <v>780722.61780999997</v>
      </c>
    </row>
    <row r="5" spans="2:4" x14ac:dyDescent="0.25">
      <c r="B5" s="10" t="s">
        <v>4</v>
      </c>
      <c r="C5" s="11">
        <f>C6+C7+C8+C9</f>
        <v>142715</v>
      </c>
      <c r="D5" s="12">
        <f>D6+D7+D8+D9</f>
        <v>354070.65145</v>
      </c>
    </row>
    <row r="6" spans="2:4" x14ac:dyDescent="0.25">
      <c r="B6" s="13" t="s">
        <v>5</v>
      </c>
      <c r="C6" s="14">
        <f>[1]Бишкек!E13</f>
        <v>43377</v>
      </c>
      <c r="D6" s="15">
        <f>[1]Бишкек!F13</f>
        <v>114327.40000000001</v>
      </c>
    </row>
    <row r="7" spans="2:4" x14ac:dyDescent="0.25">
      <c r="B7" s="13" t="s">
        <v>6</v>
      </c>
      <c r="C7" s="14">
        <f>[1]Бишкек!K13</f>
        <v>48345</v>
      </c>
      <c r="D7" s="15">
        <f>[1]Бишкек!L13</f>
        <v>90027.226449999987</v>
      </c>
    </row>
    <row r="8" spans="2:4" x14ac:dyDescent="0.25">
      <c r="B8" s="13" t="s">
        <v>7</v>
      </c>
      <c r="C8" s="14">
        <f>[1]Бишкек!G13</f>
        <v>29987</v>
      </c>
      <c r="D8" s="15">
        <f>[1]Бишкек!H13</f>
        <v>68932.524999999994</v>
      </c>
    </row>
    <row r="9" spans="2:4" x14ac:dyDescent="0.25">
      <c r="B9" s="13" t="s">
        <v>8</v>
      </c>
      <c r="C9" s="14">
        <f>[1]Бишкек!I13</f>
        <v>21006</v>
      </c>
      <c r="D9" s="15">
        <f>[1]Бишкек!J13</f>
        <v>80783.5</v>
      </c>
    </row>
    <row r="10" spans="2:4" s="16" customFormat="1" x14ac:dyDescent="0.25">
      <c r="B10" s="17" t="s">
        <v>9</v>
      </c>
      <c r="C10" s="18">
        <f>C11+C21</f>
        <v>57424.9</v>
      </c>
      <c r="D10" s="19">
        <f>D11+D21</f>
        <v>111836.00000000001</v>
      </c>
    </row>
    <row r="11" spans="2:4" x14ac:dyDescent="0.25">
      <c r="B11" s="10" t="s">
        <v>10</v>
      </c>
      <c r="C11" s="20">
        <f>C12+C13+C14+C15+C16+C17+C18+C19+C20</f>
        <v>48763.4</v>
      </c>
      <c r="D11" s="21">
        <f>D12+D13+D14+D15+D16+D17+D18+D19+D20</f>
        <v>100170.70000000001</v>
      </c>
    </row>
    <row r="12" spans="2:4" x14ac:dyDescent="0.25">
      <c r="B12" s="13" t="s">
        <v>11</v>
      </c>
      <c r="C12" s="22">
        <f>[1]Чуй!E14</f>
        <v>3299</v>
      </c>
      <c r="D12" s="23">
        <f>[1]Чуй!F14</f>
        <v>5839</v>
      </c>
    </row>
    <row r="13" spans="2:4" x14ac:dyDescent="0.25">
      <c r="B13" s="13" t="s">
        <v>12</v>
      </c>
      <c r="C13" s="22">
        <f>[1]Чуй!G14</f>
        <v>13076</v>
      </c>
      <c r="D13" s="23">
        <f>[1]Чуй!H14</f>
        <v>31149.1</v>
      </c>
    </row>
    <row r="14" spans="2:4" x14ac:dyDescent="0.25">
      <c r="B14" s="13" t="s">
        <v>13</v>
      </c>
      <c r="C14" s="22">
        <f>[1]Чуй!I14</f>
        <v>4593.3999999999996</v>
      </c>
      <c r="D14" s="23">
        <f>[1]Чуй!J14</f>
        <v>9737.4500000000007</v>
      </c>
    </row>
    <row r="15" spans="2:4" x14ac:dyDescent="0.25">
      <c r="B15" s="13" t="s">
        <v>14</v>
      </c>
      <c r="C15" s="22">
        <f>[1]Чуй!K14</f>
        <v>1891</v>
      </c>
      <c r="D15" s="23">
        <f>[1]Чуй!L14</f>
        <v>3283.2999999999993</v>
      </c>
    </row>
    <row r="16" spans="2:4" x14ac:dyDescent="0.25">
      <c r="B16" s="13" t="s">
        <v>15</v>
      </c>
      <c r="C16" s="22">
        <f>[1]Чуй!M14</f>
        <v>1684</v>
      </c>
      <c r="D16" s="23">
        <f>[1]Чуй!N14</f>
        <v>2574.1999999999998</v>
      </c>
    </row>
    <row r="17" spans="2:4" x14ac:dyDescent="0.25">
      <c r="B17" s="13" t="s">
        <v>16</v>
      </c>
      <c r="C17" s="22">
        <f>[1]Чуй!O14</f>
        <v>4150</v>
      </c>
      <c r="D17" s="23">
        <f>[1]Чуй!P14</f>
        <v>8218.6</v>
      </c>
    </row>
    <row r="18" spans="2:4" x14ac:dyDescent="0.25">
      <c r="B18" s="13" t="s">
        <v>17</v>
      </c>
      <c r="C18" s="22">
        <f>[1]Чуй!Q14</f>
        <v>1385</v>
      </c>
      <c r="D18" s="23">
        <f>[1]Чуй!R14</f>
        <v>1543.1999999999998</v>
      </c>
    </row>
    <row r="19" spans="2:4" x14ac:dyDescent="0.25">
      <c r="B19" s="13" t="s">
        <v>18</v>
      </c>
      <c r="C19" s="22">
        <f>[1]Чуй!S14</f>
        <v>9519</v>
      </c>
      <c r="D19" s="23">
        <f>[1]Чуй!T14</f>
        <v>21558</v>
      </c>
    </row>
    <row r="20" spans="2:4" x14ac:dyDescent="0.25">
      <c r="B20" s="13" t="s">
        <v>19</v>
      </c>
      <c r="C20" s="22">
        <f>[1]Чуй!U14</f>
        <v>9166</v>
      </c>
      <c r="D20" s="23">
        <f>[1]Чуй!V14</f>
        <v>16267.849999999999</v>
      </c>
    </row>
    <row r="21" spans="2:4" x14ac:dyDescent="0.25">
      <c r="B21" s="24" t="s">
        <v>20</v>
      </c>
      <c r="C21" s="20">
        <f>C22+C23+C24+C25+C26</f>
        <v>8661.5</v>
      </c>
      <c r="D21" s="21">
        <f>D22+D23+D24+D25+D26</f>
        <v>11665.3</v>
      </c>
    </row>
    <row r="22" spans="2:4" x14ac:dyDescent="0.25">
      <c r="B22" s="13" t="s">
        <v>21</v>
      </c>
      <c r="C22" s="22">
        <f>[1]Талас!E13</f>
        <v>1193</v>
      </c>
      <c r="D22" s="23">
        <f>[1]Талас!F13</f>
        <v>1593.6000000000001</v>
      </c>
    </row>
    <row r="23" spans="2:4" x14ac:dyDescent="0.25">
      <c r="B23" s="13" t="s">
        <v>22</v>
      </c>
      <c r="C23" s="22">
        <f>[1]Талас!G13</f>
        <v>963</v>
      </c>
      <c r="D23" s="23">
        <f>[1]Талас!H13</f>
        <v>1122.5999999999999</v>
      </c>
    </row>
    <row r="24" spans="2:4" x14ac:dyDescent="0.25">
      <c r="B24" s="13" t="s">
        <v>23</v>
      </c>
      <c r="C24" s="22">
        <f>[1]Талас!I13</f>
        <v>1491</v>
      </c>
      <c r="D24" s="23">
        <f>[1]Талас!J13</f>
        <v>1911.5</v>
      </c>
    </row>
    <row r="25" spans="2:4" x14ac:dyDescent="0.25">
      <c r="B25" s="13" t="s">
        <v>24</v>
      </c>
      <c r="C25" s="22">
        <f>[1]Талас!K13</f>
        <v>1252</v>
      </c>
      <c r="D25" s="23">
        <f>[1]Талас!L13</f>
        <v>1454.7</v>
      </c>
    </row>
    <row r="26" spans="2:4" x14ac:dyDescent="0.25">
      <c r="B26" s="13" t="s">
        <v>25</v>
      </c>
      <c r="C26" s="22">
        <f>[1]Талас!M13</f>
        <v>3762.5</v>
      </c>
      <c r="D26" s="23">
        <f>[1]Талас!N13</f>
        <v>5582.9000000000005</v>
      </c>
    </row>
    <row r="27" spans="2:4" s="16" customFormat="1" x14ac:dyDescent="0.25">
      <c r="B27" s="17" t="s">
        <v>26</v>
      </c>
      <c r="C27" s="18">
        <f>C28+C36</f>
        <v>29703.8</v>
      </c>
      <c r="D27" s="19">
        <f>D28+D36</f>
        <v>85208.811260000002</v>
      </c>
    </row>
    <row r="28" spans="2:4" x14ac:dyDescent="0.25">
      <c r="B28" s="24" t="s">
        <v>27</v>
      </c>
      <c r="C28" s="11">
        <f>C29+C30+C31+C32+C33+C34+C35</f>
        <v>21340.799999999999</v>
      </c>
      <c r="D28" s="12">
        <f>D29+D30+D31+D32+D33+D34+D35</f>
        <v>70420.211259999996</v>
      </c>
    </row>
    <row r="29" spans="2:4" x14ac:dyDescent="0.25">
      <c r="B29" s="13" t="s">
        <v>28</v>
      </c>
      <c r="C29" s="25">
        <f>'[1]Иссык-Куль'!E14</f>
        <v>1102.8</v>
      </c>
      <c r="D29" s="26">
        <f>'[1]Иссык-Куль'!F14</f>
        <v>1496.1</v>
      </c>
    </row>
    <row r="30" spans="2:4" x14ac:dyDescent="0.25">
      <c r="B30" s="13" t="s">
        <v>29</v>
      </c>
      <c r="C30" s="25">
        <f>'[1]Иссык-Куль'!G14</f>
        <v>2036</v>
      </c>
      <c r="D30" s="26">
        <f>'[1]Иссык-Куль'!H14</f>
        <v>3437.2999999999997</v>
      </c>
    </row>
    <row r="31" spans="2:4" x14ac:dyDescent="0.25">
      <c r="B31" s="13" t="s">
        <v>30</v>
      </c>
      <c r="C31" s="25">
        <f>'[1]Иссык-Куль'!I14</f>
        <v>5352</v>
      </c>
      <c r="D31" s="26">
        <f>'[1]Иссык-Куль'!J14</f>
        <v>40944.6</v>
      </c>
    </row>
    <row r="32" spans="2:4" x14ac:dyDescent="0.25">
      <c r="B32" s="13" t="s">
        <v>31</v>
      </c>
      <c r="C32" s="25">
        <f>'[1]Иссык-Куль'!K14</f>
        <v>1363</v>
      </c>
      <c r="D32" s="26">
        <f>'[1]Иссык-Куль'!L14</f>
        <v>2696.0999999999995</v>
      </c>
    </row>
    <row r="33" spans="2:4" x14ac:dyDescent="0.25">
      <c r="B33" s="13" t="s">
        <v>32</v>
      </c>
      <c r="C33" s="25">
        <f>'[1]Иссык-Куль'!M14</f>
        <v>1140</v>
      </c>
      <c r="D33" s="26">
        <f>'[1]Иссык-Куль'!N14</f>
        <v>1728.3112599999997</v>
      </c>
    </row>
    <row r="34" spans="2:4" x14ac:dyDescent="0.25">
      <c r="B34" s="13" t="s">
        <v>33</v>
      </c>
      <c r="C34" s="25">
        <f>'[1]Иссык-Куль'!O14</f>
        <v>4113</v>
      </c>
      <c r="D34" s="26">
        <f>'[1]Иссык-Куль'!P14</f>
        <v>7410.6000000000013</v>
      </c>
    </row>
    <row r="35" spans="2:4" x14ac:dyDescent="0.25">
      <c r="B35" s="13" t="s">
        <v>34</v>
      </c>
      <c r="C35" s="25">
        <f>'[1]Иссык-Куль'!Q14</f>
        <v>6234</v>
      </c>
      <c r="D35" s="26">
        <f>'[1]Иссык-Куль'!R14</f>
        <v>12707.2</v>
      </c>
    </row>
    <row r="36" spans="2:4" x14ac:dyDescent="0.25">
      <c r="B36" s="24" t="s">
        <v>35</v>
      </c>
      <c r="C36" s="11">
        <f>C37+C38+C39+C40+C41+C42</f>
        <v>8363</v>
      </c>
      <c r="D36" s="12">
        <f>D37+D38+D39+D40+D41+D42</f>
        <v>14788.600000000002</v>
      </c>
    </row>
    <row r="37" spans="2:4" x14ac:dyDescent="0.25">
      <c r="B37" s="13" t="s">
        <v>36</v>
      </c>
      <c r="C37" s="25">
        <f>[1]Нарын!E14</f>
        <v>430</v>
      </c>
      <c r="D37" s="26">
        <f>[1]Нарын!F14</f>
        <v>637.4</v>
      </c>
    </row>
    <row r="38" spans="2:4" x14ac:dyDescent="0.25">
      <c r="B38" s="13" t="s">
        <v>37</v>
      </c>
      <c r="C38" s="25">
        <f>[1]Нарын!G14</f>
        <v>1392</v>
      </c>
      <c r="D38" s="26">
        <f>[1]Нарын!H14</f>
        <v>2966.8999999999992</v>
      </c>
    </row>
    <row r="39" spans="2:4" x14ac:dyDescent="0.25">
      <c r="B39" s="13" t="s">
        <v>38</v>
      </c>
      <c r="C39" s="25">
        <f>[1]Нарын!I14</f>
        <v>1598</v>
      </c>
      <c r="D39" s="26">
        <f>[1]Нарын!J14</f>
        <v>2929.3000000000006</v>
      </c>
    </row>
    <row r="40" spans="2:4" x14ac:dyDescent="0.25">
      <c r="B40" s="13" t="s">
        <v>39</v>
      </c>
      <c r="C40" s="25">
        <f>[1]Нарын!K14</f>
        <v>1276</v>
      </c>
      <c r="D40" s="26">
        <f>[1]Нарын!L14</f>
        <v>2122.7000000000003</v>
      </c>
    </row>
    <row r="41" spans="2:4" x14ac:dyDescent="0.25">
      <c r="B41" s="13" t="s">
        <v>40</v>
      </c>
      <c r="C41" s="25">
        <f>[1]Нарын!M14</f>
        <v>1148</v>
      </c>
      <c r="D41" s="26">
        <f>[1]Нарын!N14</f>
        <v>1929.7</v>
      </c>
    </row>
    <row r="42" spans="2:4" x14ac:dyDescent="0.25">
      <c r="B42" s="13" t="s">
        <v>41</v>
      </c>
      <c r="C42" s="25">
        <f>[1]Нарын!O14</f>
        <v>2519</v>
      </c>
      <c r="D42" s="26">
        <f>[1]Нарын!P14</f>
        <v>4202.6000000000004</v>
      </c>
    </row>
    <row r="43" spans="2:4" x14ac:dyDescent="0.25">
      <c r="B43" s="17" t="s">
        <v>42</v>
      </c>
      <c r="C43" s="18">
        <f>C44+C52+C65</f>
        <v>94950</v>
      </c>
      <c r="D43" s="19">
        <f>D44+D52+D65</f>
        <v>150838.22509999998</v>
      </c>
    </row>
    <row r="44" spans="2:4" x14ac:dyDescent="0.25">
      <c r="B44" s="24" t="s">
        <v>43</v>
      </c>
      <c r="C44" s="11">
        <f>C45+C46+C47+C48+C49+C50+C51</f>
        <v>36033</v>
      </c>
      <c r="D44" s="12">
        <f>D45+D46+D47+D48+D49+D50+D51</f>
        <v>58151.097999999991</v>
      </c>
    </row>
    <row r="45" spans="2:4" x14ac:dyDescent="0.25">
      <c r="B45" s="27" t="s">
        <v>44</v>
      </c>
      <c r="C45" s="28">
        <f>[1]Ошская!E14</f>
        <v>1508</v>
      </c>
      <c r="D45" s="29">
        <f>[1]Ошская!F14</f>
        <v>2564.8000000000002</v>
      </c>
    </row>
    <row r="46" spans="2:4" x14ac:dyDescent="0.25">
      <c r="B46" s="27" t="s">
        <v>45</v>
      </c>
      <c r="C46" s="28">
        <f>[1]Ошская!G14</f>
        <v>3316</v>
      </c>
      <c r="D46" s="29">
        <f>[1]Ошская!H14</f>
        <v>4691</v>
      </c>
    </row>
    <row r="47" spans="2:4" x14ac:dyDescent="0.25">
      <c r="B47" s="27" t="s">
        <v>46</v>
      </c>
      <c r="C47" s="28">
        <f>[1]Ошская!I14</f>
        <v>9420</v>
      </c>
      <c r="D47" s="29">
        <f>[1]Ошская!J14</f>
        <v>21000.299999999996</v>
      </c>
    </row>
    <row r="48" spans="2:4" x14ac:dyDescent="0.25">
      <c r="B48" s="27" t="s">
        <v>47</v>
      </c>
      <c r="C48" s="28">
        <f>[1]Ошская!K14</f>
        <v>10790</v>
      </c>
      <c r="D48" s="29">
        <f>[1]Ошская!L14</f>
        <v>12657.8</v>
      </c>
    </row>
    <row r="49" spans="2:4" x14ac:dyDescent="0.25">
      <c r="B49" s="27" t="s">
        <v>48</v>
      </c>
      <c r="C49" s="28">
        <f>[1]Ошская!M14</f>
        <v>1268</v>
      </c>
      <c r="D49" s="29">
        <f>[1]Ошская!N14</f>
        <v>1069.598</v>
      </c>
    </row>
    <row r="50" spans="2:4" x14ac:dyDescent="0.25">
      <c r="B50" s="27" t="s">
        <v>49</v>
      </c>
      <c r="C50" s="28">
        <f>[1]Ошская!O14</f>
        <v>8989</v>
      </c>
      <c r="D50" s="29">
        <f>[1]Ошская!P14</f>
        <v>15081.5</v>
      </c>
    </row>
    <row r="51" spans="2:4" x14ac:dyDescent="0.25">
      <c r="B51" s="13" t="s">
        <v>50</v>
      </c>
      <c r="C51" s="28">
        <f>[1]Ошская!Q14</f>
        <v>742</v>
      </c>
      <c r="D51" s="29">
        <f>[1]Ошская!R14</f>
        <v>1086.1000000000001</v>
      </c>
    </row>
    <row r="52" spans="2:4" x14ac:dyDescent="0.25">
      <c r="B52" s="10" t="s">
        <v>51</v>
      </c>
      <c r="C52" s="20">
        <f>C53+C54+C55+C56+C57+C58+C59+C60+C61+C62+C63+C64</f>
        <v>40235</v>
      </c>
      <c r="D52" s="21">
        <f>D53+D54+D55+D56+D57+D58+D59+D60+D61+D62+D63+D64</f>
        <v>65829.521099999998</v>
      </c>
    </row>
    <row r="53" spans="2:4" x14ac:dyDescent="0.25">
      <c r="B53" s="30" t="s">
        <v>52</v>
      </c>
      <c r="C53" s="31">
        <f>'[1]Джалал-Абадская'!E14</f>
        <v>5595</v>
      </c>
      <c r="D53" s="32">
        <f>'[1]Джалал-Абадская'!F14</f>
        <v>5353.7</v>
      </c>
    </row>
    <row r="54" spans="2:4" x14ac:dyDescent="0.25">
      <c r="B54" s="30" t="s">
        <v>53</v>
      </c>
      <c r="C54" s="31">
        <f>'[1]Джалал-Абадская'!G14</f>
        <v>3549</v>
      </c>
      <c r="D54" s="32">
        <f>'[1]Джалал-Абадская'!H14</f>
        <v>4975.3999999999996</v>
      </c>
    </row>
    <row r="55" spans="2:4" x14ac:dyDescent="0.25">
      <c r="B55" s="30" t="s">
        <v>54</v>
      </c>
      <c r="C55" s="31">
        <f>'[1]Джалал-Абадская'!I14</f>
        <v>5024</v>
      </c>
      <c r="D55" s="32">
        <f>'[1]Джалал-Абадская'!J14</f>
        <v>8394.5841</v>
      </c>
    </row>
    <row r="56" spans="2:4" x14ac:dyDescent="0.25">
      <c r="B56" s="30" t="s">
        <v>55</v>
      </c>
      <c r="C56" s="31">
        <f>'[1]Джалал-Абадская'!K14</f>
        <v>5041</v>
      </c>
      <c r="D56" s="32">
        <f>'[1]Джалал-Абадская'!L14</f>
        <v>7629.3999999999987</v>
      </c>
    </row>
    <row r="57" spans="2:4" x14ac:dyDescent="0.25">
      <c r="B57" s="13" t="s">
        <v>56</v>
      </c>
      <c r="C57" s="31">
        <f>'[1]Джалал-Абадская'!M14</f>
        <v>4616</v>
      </c>
      <c r="D57" s="32">
        <f>'[1]Джалал-Абадская'!N14</f>
        <v>8575.1</v>
      </c>
    </row>
    <row r="58" spans="2:4" x14ac:dyDescent="0.25">
      <c r="B58" s="30" t="s">
        <v>57</v>
      </c>
      <c r="C58" s="31">
        <f>'[1]Джалал-Абадская'!O14</f>
        <v>804</v>
      </c>
      <c r="D58" s="32">
        <f>'[1]Джалал-Абадская'!P14</f>
        <v>1035.3000000000002</v>
      </c>
    </row>
    <row r="59" spans="2:4" x14ac:dyDescent="0.25">
      <c r="B59" s="30" t="s">
        <v>58</v>
      </c>
      <c r="C59" s="31">
        <f>'[1]Джалал-Абадская'!Q14</f>
        <v>519</v>
      </c>
      <c r="D59" s="32">
        <f>'[1]Джалал-Абадская'!R14</f>
        <v>632.24</v>
      </c>
    </row>
    <row r="60" spans="2:4" x14ac:dyDescent="0.25">
      <c r="B60" s="30" t="s">
        <v>59</v>
      </c>
      <c r="C60" s="31">
        <f>'[1]Джалал-Абадская'!S14</f>
        <v>1031</v>
      </c>
      <c r="D60" s="32">
        <f>'[1]Джалал-Абадская'!T14</f>
        <v>1294.9000000000001</v>
      </c>
    </row>
    <row r="61" spans="2:4" x14ac:dyDescent="0.25">
      <c r="B61" s="30" t="s">
        <v>60</v>
      </c>
      <c r="C61" s="31">
        <f>'[1]Джалал-Абадская'!U14</f>
        <v>10023</v>
      </c>
      <c r="D61" s="32">
        <f>'[1]Джалал-Абадская'!V14</f>
        <v>22613.9</v>
      </c>
    </row>
    <row r="62" spans="2:4" x14ac:dyDescent="0.25">
      <c r="B62" s="30" t="s">
        <v>61</v>
      </c>
      <c r="C62" s="31">
        <f>'[1]Джалал-Абадская'!W14</f>
        <v>1608</v>
      </c>
      <c r="D62" s="32">
        <f>'[1]Джалал-Абадская'!X14</f>
        <v>2090.7000000000003</v>
      </c>
    </row>
    <row r="63" spans="2:4" x14ac:dyDescent="0.25">
      <c r="B63" s="30" t="s">
        <v>62</v>
      </c>
      <c r="C63" s="31">
        <f>'[1]Джалал-Абадская'!Y14</f>
        <v>999</v>
      </c>
      <c r="D63" s="32">
        <f>'[1]Джалал-Абадская'!Z14</f>
        <v>1090.0399999999997</v>
      </c>
    </row>
    <row r="64" spans="2:4" x14ac:dyDescent="0.25">
      <c r="B64" s="30" t="s">
        <v>63</v>
      </c>
      <c r="C64" s="31">
        <f>'[1]Джалал-Абадская'!AA14</f>
        <v>1426</v>
      </c>
      <c r="D64" s="32">
        <f>'[1]Джалал-Абадская'!AB14</f>
        <v>2144.2570000000001</v>
      </c>
    </row>
    <row r="65" spans="2:4" x14ac:dyDescent="0.25">
      <c r="B65" s="24" t="s">
        <v>64</v>
      </c>
      <c r="C65" s="11">
        <f>C66+C67+C68+C69+C70+C71</f>
        <v>18682</v>
      </c>
      <c r="D65" s="12">
        <f>D66+D67+D68+D69+D70+D71</f>
        <v>26857.606</v>
      </c>
    </row>
    <row r="66" spans="2:4" x14ac:dyDescent="0.25">
      <c r="B66" s="27" t="s">
        <v>65</v>
      </c>
      <c r="C66" s="28">
        <f>[1]Баткенская!E14</f>
        <v>6051</v>
      </c>
      <c r="D66" s="29">
        <f>[1]Баткенская!F14</f>
        <v>9929.0000000000018</v>
      </c>
    </row>
    <row r="67" spans="2:4" x14ac:dyDescent="0.25">
      <c r="B67" s="27" t="s">
        <v>66</v>
      </c>
      <c r="C67" s="28">
        <f>[1]Баткенская!G14</f>
        <v>5034</v>
      </c>
      <c r="D67" s="29">
        <f>[1]Баткенская!H14</f>
        <v>7119.235999999999</v>
      </c>
    </row>
    <row r="68" spans="2:4" x14ac:dyDescent="0.25">
      <c r="B68" s="27" t="s">
        <v>67</v>
      </c>
      <c r="C68" s="28">
        <f>[1]Баткенская!I14</f>
        <v>2111</v>
      </c>
      <c r="D68" s="29">
        <f>[1]Баткенская!J14</f>
        <v>2193.1999999999998</v>
      </c>
    </row>
    <row r="69" spans="2:4" x14ac:dyDescent="0.25">
      <c r="B69" s="27" t="s">
        <v>68</v>
      </c>
      <c r="C69" s="28">
        <f>[1]Баткенская!K14</f>
        <v>1252</v>
      </c>
      <c r="D69" s="29">
        <f>[1]Баткенская!L14</f>
        <v>3635.5700000000006</v>
      </c>
    </row>
    <row r="70" spans="2:4" x14ac:dyDescent="0.25">
      <c r="B70" s="27" t="s">
        <v>69</v>
      </c>
      <c r="C70" s="28">
        <f>[1]Баткенская!M14</f>
        <v>1423</v>
      </c>
      <c r="D70" s="29">
        <f>[1]Баткенская!N14</f>
        <v>1453.1</v>
      </c>
    </row>
    <row r="71" spans="2:4" x14ac:dyDescent="0.25">
      <c r="B71" s="13" t="s">
        <v>70</v>
      </c>
      <c r="C71" s="28">
        <f>[1]Баткенская!O14</f>
        <v>2811</v>
      </c>
      <c r="D71" s="29">
        <f>[1]Баткенская!P14</f>
        <v>2527.5</v>
      </c>
    </row>
    <row r="72" spans="2:4" ht="16.5" thickBot="1" x14ac:dyDescent="0.3">
      <c r="B72" s="33" t="s">
        <v>71</v>
      </c>
      <c r="C72" s="34">
        <f>[1]г.Ош!C13</f>
        <v>31623</v>
      </c>
      <c r="D72" s="35">
        <f>[1]г.Ош!D13</f>
        <v>78768.929999999993</v>
      </c>
    </row>
    <row r="74" spans="2:4" s="37" customFormat="1" ht="18" x14ac:dyDescent="0.25">
      <c r="B74" s="38"/>
      <c r="C74" s="38"/>
      <c r="D74" s="39"/>
    </row>
    <row r="76" spans="2:4" x14ac:dyDescent="0.25">
      <c r="B76" s="38"/>
      <c r="C76" s="38"/>
      <c r="D76" s="39"/>
    </row>
  </sheetData>
  <mergeCells count="3">
    <mergeCell ref="B74:C74"/>
    <mergeCell ref="B76:C76"/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Жамал Эркинбекова</dc:creator>
  <cp:lastModifiedBy>Жамал Эркинбекова</cp:lastModifiedBy>
  <dcterms:created xsi:type="dcterms:W3CDTF">2025-10-15T09:55:48Z</dcterms:created>
  <dcterms:modified xsi:type="dcterms:W3CDTF">2025-10-15T10:03:39Z</dcterms:modified>
</cp:coreProperties>
</file>