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юзер\Desktop\Для портал открытых данных\"/>
    </mc:Choice>
  </mc:AlternateContent>
  <bookViews>
    <workbookView xWindow="0" yWindow="0" windowWidth="28800" windowHeight="12210"/>
  </bookViews>
  <sheets>
    <sheet name="сентябрь 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7" i="1" l="1"/>
  <c r="L66" i="1"/>
  <c r="L65" i="1"/>
  <c r="L64" i="1"/>
  <c r="L63" i="1"/>
  <c r="L62" i="1"/>
  <c r="L61" i="1"/>
  <c r="L60" i="1"/>
  <c r="L59" i="1"/>
  <c r="L58" i="1"/>
  <c r="L57" i="1"/>
  <c r="L56" i="1"/>
  <c r="J55" i="1"/>
  <c r="L55" i="1" s="1"/>
  <c r="I55" i="1"/>
  <c r="H55" i="1"/>
  <c r="G55" i="1"/>
  <c r="F55" i="1"/>
  <c r="E55" i="1"/>
  <c r="D55" i="1"/>
  <c r="C55" i="1"/>
  <c r="L54" i="1"/>
  <c r="L53" i="1"/>
  <c r="L52" i="1"/>
  <c r="L51" i="1"/>
  <c r="L50" i="1"/>
  <c r="L49" i="1"/>
  <c r="L48" i="1"/>
  <c r="L47" i="1"/>
  <c r="J46" i="1"/>
  <c r="L46" i="1" s="1"/>
  <c r="I46" i="1"/>
  <c r="H46" i="1"/>
  <c r="G46" i="1"/>
  <c r="F46" i="1"/>
  <c r="E46" i="1"/>
  <c r="D46" i="1"/>
  <c r="C46" i="1"/>
  <c r="L45" i="1"/>
  <c r="L44" i="1"/>
  <c r="J43" i="1"/>
  <c r="L43" i="1" s="1"/>
  <c r="L42" i="1"/>
  <c r="L41" i="1"/>
  <c r="L40" i="1"/>
  <c r="I39" i="1"/>
  <c r="H39" i="1"/>
  <c r="G39" i="1"/>
  <c r="F39" i="1"/>
  <c r="E39" i="1"/>
  <c r="D39" i="1"/>
  <c r="C39" i="1"/>
  <c r="L38" i="1"/>
  <c r="L37" i="1"/>
  <c r="L36" i="1"/>
  <c r="L35" i="1"/>
  <c r="L34" i="1"/>
  <c r="L33" i="1"/>
  <c r="J33" i="1"/>
  <c r="I33" i="1"/>
  <c r="H33" i="1"/>
  <c r="G33" i="1"/>
  <c r="F33" i="1"/>
  <c r="E33" i="1"/>
  <c r="D33" i="1"/>
  <c r="C33" i="1"/>
  <c r="L32" i="1"/>
  <c r="L31" i="1"/>
  <c r="L30" i="1"/>
  <c r="L29" i="1"/>
  <c r="L28" i="1"/>
  <c r="L27" i="1"/>
  <c r="L26" i="1"/>
  <c r="L25" i="1"/>
  <c r="J25" i="1"/>
  <c r="I25" i="1"/>
  <c r="H25" i="1"/>
  <c r="G25" i="1"/>
  <c r="F25" i="1"/>
  <c r="E25" i="1"/>
  <c r="D25" i="1"/>
  <c r="C25" i="1"/>
  <c r="L24" i="1"/>
  <c r="L23" i="1"/>
  <c r="L22" i="1"/>
  <c r="L21" i="1"/>
  <c r="J20" i="1"/>
  <c r="L20" i="1" s="1"/>
  <c r="I20" i="1"/>
  <c r="H20" i="1"/>
  <c r="G20" i="1"/>
  <c r="F20" i="1"/>
  <c r="E20" i="1"/>
  <c r="D20" i="1"/>
  <c r="C20" i="1"/>
  <c r="L19" i="1"/>
  <c r="L18" i="1"/>
  <c r="L17" i="1"/>
  <c r="L16" i="1"/>
  <c r="L15" i="1"/>
  <c r="L14" i="1"/>
  <c r="L13" i="1"/>
  <c r="L12" i="1"/>
  <c r="L11" i="1"/>
  <c r="J11" i="1"/>
  <c r="I11" i="1"/>
  <c r="H11" i="1"/>
  <c r="G11" i="1"/>
  <c r="F11" i="1"/>
  <c r="E11" i="1"/>
  <c r="E4" i="1" s="1"/>
  <c r="D11" i="1"/>
  <c r="D4" i="1" s="1"/>
  <c r="C11" i="1"/>
  <c r="C4" i="1" s="1"/>
  <c r="L10" i="1"/>
  <c r="L9" i="1"/>
  <c r="J9" i="1"/>
  <c r="L8" i="1"/>
  <c r="L7" i="1"/>
  <c r="J6" i="1"/>
  <c r="L6" i="1" s="1"/>
  <c r="I6" i="1"/>
  <c r="I4" i="1" s="1"/>
  <c r="H6" i="1"/>
  <c r="G6" i="1"/>
  <c r="G4" i="1" s="1"/>
  <c r="F6" i="1"/>
  <c r="F4" i="1" s="1"/>
  <c r="E6" i="1"/>
  <c r="D6" i="1"/>
  <c r="C6" i="1"/>
  <c r="H4" i="1"/>
  <c r="J39" i="1" l="1"/>
  <c r="L39" i="1" l="1"/>
  <c r="J4" i="1"/>
  <c r="L4" i="1" s="1"/>
</calcChain>
</file>

<file path=xl/sharedStrings.xml><?xml version="1.0" encoding="utf-8"?>
<sst xmlns="http://schemas.openxmlformats.org/spreadsheetml/2006/main" count="79" uniqueCount="79">
  <si>
    <t>Сведения о получателях услуг "Персонального ассистента" по состоянию на 01.10.2024 г.</t>
  </si>
  <si>
    <t>РУТСР</t>
  </si>
  <si>
    <t>Численность персон. ассистентов (чел)</t>
  </si>
  <si>
    <t>Численность ЛОВЗ (чел)</t>
  </si>
  <si>
    <t>В том числе</t>
  </si>
  <si>
    <t>За сентябрь месяц</t>
  </si>
  <si>
    <t>Итого выплаченная сумма ( с учетом услуги банка) за 8 месяц на 01.09.2024г  (в Сомах)</t>
  </si>
  <si>
    <t>Итого выплаченная сумма ( с учетом услуги банка) за 9 месяц на 01.10.2024г  (Сом)</t>
  </si>
  <si>
    <t>до 18 лет</t>
  </si>
  <si>
    <t>свыше 18 лет</t>
  </si>
  <si>
    <t>Сумма страхового  полиса</t>
  </si>
  <si>
    <t>Сумма ЗП</t>
  </si>
  <si>
    <t>Услуги банка</t>
  </si>
  <si>
    <t>Итого потребная</t>
  </si>
  <si>
    <t>Всего</t>
  </si>
  <si>
    <t>в том числе:</t>
  </si>
  <si>
    <t>г.Бишкек</t>
  </si>
  <si>
    <t>Ленинский</t>
  </si>
  <si>
    <t>Первомайский</t>
  </si>
  <si>
    <t>Свердловский</t>
  </si>
  <si>
    <t>Октябрьский</t>
  </si>
  <si>
    <t>Чуйская обл.</t>
  </si>
  <si>
    <t>Кемин</t>
  </si>
  <si>
    <t>Чуй межрай.</t>
  </si>
  <si>
    <t>Ысык-ата</t>
  </si>
  <si>
    <t>Аламедин</t>
  </si>
  <si>
    <t>Сокулук</t>
  </si>
  <si>
    <t>Московский</t>
  </si>
  <si>
    <t>Жайыл</t>
  </si>
  <si>
    <t>Панфилов</t>
  </si>
  <si>
    <t>Таласская обл.</t>
  </si>
  <si>
    <t>Талас межрай.</t>
  </si>
  <si>
    <t>Бакай-Ата</t>
  </si>
  <si>
    <t>Кара-Буура</t>
  </si>
  <si>
    <t>Манас</t>
  </si>
  <si>
    <t>Иссык-Кулская обл.</t>
  </si>
  <si>
    <t>Ак-Суу</t>
  </si>
  <si>
    <t>г.Каракол</t>
  </si>
  <si>
    <t>г.Балыкчы</t>
  </si>
  <si>
    <t>Иссык-Куль</t>
  </si>
  <si>
    <t>Тюп</t>
  </si>
  <si>
    <t>Джеты-Огуз</t>
  </si>
  <si>
    <t>Тон</t>
  </si>
  <si>
    <t>Нарынская обл.</t>
  </si>
  <si>
    <t>Ак-Талаа</t>
  </si>
  <si>
    <t>Ат-Башы</t>
  </si>
  <si>
    <t>Жумгал</t>
  </si>
  <si>
    <t>Кочкор</t>
  </si>
  <si>
    <t>Нарын межрай.</t>
  </si>
  <si>
    <t>1433,22/1568,10</t>
  </si>
  <si>
    <t>Баткенская обл.</t>
  </si>
  <si>
    <t xml:space="preserve">г. Баткен </t>
  </si>
  <si>
    <t>Баткенский район</t>
  </si>
  <si>
    <t>Кадамжай</t>
  </si>
  <si>
    <t>Ляйляк</t>
  </si>
  <si>
    <t>г.Кызыл-Кия</t>
  </si>
  <si>
    <t>г.Сулюкта</t>
  </si>
  <si>
    <t>Ошская обл.</t>
  </si>
  <si>
    <t>Алай</t>
  </si>
  <si>
    <t>Араван</t>
  </si>
  <si>
    <t>Каракульджа</t>
  </si>
  <si>
    <t>Кара-Суу</t>
  </si>
  <si>
    <t>Ноокат</t>
  </si>
  <si>
    <t>Узген межрай.</t>
  </si>
  <si>
    <t>Чон-Алай</t>
  </si>
  <si>
    <t>г.Ош</t>
  </si>
  <si>
    <t>Джалал-Абадская обл.</t>
  </si>
  <si>
    <t>г.Джалал-Абад</t>
  </si>
  <si>
    <t>г.Майлуу-Суу</t>
  </si>
  <si>
    <t>г. Таш-Комур</t>
  </si>
  <si>
    <t>г. Кара-Куль</t>
  </si>
  <si>
    <t>Сузак</t>
  </si>
  <si>
    <t>Базар-Коргон</t>
  </si>
  <si>
    <t>Ноокен</t>
  </si>
  <si>
    <t>Аксы</t>
  </si>
  <si>
    <t>Ала-Бука</t>
  </si>
  <si>
    <t>Чаткал</t>
  </si>
  <si>
    <t>Токтогул</t>
  </si>
  <si>
    <t>Тогуз-Торо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</si>
</sst>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с_о_м_-;\-* #,##0.00\ _с_о_м_-;_-* &quot;-&quot;??\ _с_о_м_-;_-@_-"/>
    <numFmt numFmtId="164" formatCode="_-* #,##0.00\ _₽_-;\-* #,##0.00\ _₽_-;_-* &quot;-&quot;??\ _₽_-;_-@_-"/>
    <numFmt numFmtId="165" formatCode="_-* #,##0\ _₽_-;\-* #,##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Arial Narrow"/>
      <family val="2"/>
      <charset val="204"/>
    </font>
    <font>
      <sz val="11"/>
      <name val="Times New Roman"/>
      <family val="1"/>
      <charset val="204"/>
    </font>
    <font>
      <sz val="11"/>
      <name val="Arial Narrow"/>
      <family val="2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64"/>
      </top>
      <bottom style="thin">
        <color indexed="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2">
    <xf numFmtId="0" fontId="0" fillId="0" borderId="0" xfId="0"/>
    <xf numFmtId="2" fontId="2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2" fontId="3" fillId="2" borderId="2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horizontal="center" vertical="center" wrapText="1"/>
    </xf>
    <xf numFmtId="164" fontId="3" fillId="2" borderId="4" xfId="1" applyFont="1" applyFill="1" applyBorder="1" applyAlignment="1">
      <alignment horizontal="center" vertical="center" wrapText="1"/>
    </xf>
    <xf numFmtId="164" fontId="3" fillId="2" borderId="5" xfId="1" applyFont="1" applyFill="1" applyBorder="1" applyAlignment="1">
      <alignment horizontal="center" vertical="center" wrapText="1"/>
    </xf>
    <xf numFmtId="164" fontId="3" fillId="2" borderId="4" xfId="1" applyNumberFormat="1" applyFont="1" applyFill="1" applyBorder="1" applyAlignment="1">
      <alignment horizontal="center" vertical="center" wrapText="1"/>
    </xf>
    <xf numFmtId="164" fontId="3" fillId="2" borderId="6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164" fontId="3" fillId="2" borderId="2" xfId="1" applyFont="1" applyFill="1" applyBorder="1" applyAlignment="1">
      <alignment horizontal="center" vertical="top" wrapText="1"/>
    </xf>
    <xf numFmtId="2" fontId="3" fillId="2" borderId="7" xfId="0" applyNumberFormat="1" applyFont="1" applyFill="1" applyBorder="1" applyAlignment="1">
      <alignment horizontal="center" vertical="center"/>
    </xf>
    <xf numFmtId="2" fontId="3" fillId="2" borderId="8" xfId="0" applyNumberFormat="1" applyFont="1" applyFill="1" applyBorder="1" applyAlignment="1">
      <alignment horizontal="center" vertical="center"/>
    </xf>
    <xf numFmtId="165" fontId="3" fillId="2" borderId="7" xfId="1" applyNumberFormat="1" applyFont="1" applyFill="1" applyBorder="1" applyAlignment="1">
      <alignment horizontal="center" vertical="center" wrapText="1"/>
    </xf>
    <xf numFmtId="164" fontId="3" fillId="2" borderId="9" xfId="1" applyFont="1" applyFill="1" applyBorder="1" applyAlignment="1">
      <alignment horizontal="center" vertical="center" wrapText="1"/>
    </xf>
    <xf numFmtId="164" fontId="3" fillId="2" borderId="9" xfId="1" applyNumberFormat="1" applyFont="1" applyFill="1" applyBorder="1" applyAlignment="1">
      <alignment horizontal="center" vertical="center" wrapText="1"/>
    </xf>
    <xf numFmtId="164" fontId="3" fillId="2" borderId="4" xfId="1" applyNumberFormat="1" applyFont="1" applyFill="1" applyBorder="1" applyAlignment="1">
      <alignment horizontal="center" vertical="center" wrapText="1"/>
    </xf>
    <xf numFmtId="164" fontId="3" fillId="2" borderId="7" xfId="1" applyFont="1" applyFill="1" applyBorder="1" applyAlignment="1">
      <alignment horizontal="center" vertical="top" wrapText="1"/>
    </xf>
    <xf numFmtId="2" fontId="4" fillId="2" borderId="9" xfId="0" applyNumberFormat="1" applyFont="1" applyFill="1" applyBorder="1" applyAlignment="1"/>
    <xf numFmtId="165" fontId="5" fillId="2" borderId="9" xfId="1" applyNumberFormat="1" applyFont="1" applyFill="1" applyBorder="1" applyAlignment="1"/>
    <xf numFmtId="164" fontId="5" fillId="2" borderId="9" xfId="1" applyNumberFormat="1" applyFont="1" applyFill="1" applyBorder="1" applyAlignment="1"/>
    <xf numFmtId="164" fontId="5" fillId="2" borderId="9" xfId="1" applyFont="1" applyFill="1" applyBorder="1" applyAlignment="1"/>
    <xf numFmtId="2" fontId="0" fillId="0" borderId="0" xfId="0" applyNumberFormat="1" applyBorder="1"/>
    <xf numFmtId="2" fontId="6" fillId="0" borderId="10" xfId="0" applyNumberFormat="1" applyFont="1" applyFill="1" applyBorder="1" applyAlignment="1"/>
    <xf numFmtId="2" fontId="6" fillId="0" borderId="9" xfId="0" applyNumberFormat="1" applyFont="1" applyFill="1" applyBorder="1" applyAlignment="1"/>
    <xf numFmtId="165" fontId="7" fillId="0" borderId="11" xfId="1" applyNumberFormat="1" applyFont="1" applyFill="1" applyBorder="1" applyAlignment="1"/>
    <xf numFmtId="164" fontId="7" fillId="0" borderId="11" xfId="1" applyNumberFormat="1" applyFont="1" applyFill="1" applyBorder="1" applyAlignment="1"/>
    <xf numFmtId="164" fontId="5" fillId="3" borderId="9" xfId="1" applyFont="1" applyFill="1" applyBorder="1" applyAlignment="1"/>
    <xf numFmtId="165" fontId="5" fillId="2" borderId="12" xfId="1" applyNumberFormat="1" applyFont="1" applyFill="1" applyBorder="1" applyAlignment="1"/>
    <xf numFmtId="164" fontId="5" fillId="2" borderId="12" xfId="1" applyNumberFormat="1" applyFont="1" applyFill="1" applyBorder="1" applyAlignment="1"/>
    <xf numFmtId="164" fontId="5" fillId="2" borderId="4" xfId="1" applyFont="1" applyFill="1" applyBorder="1" applyAlignment="1"/>
    <xf numFmtId="164" fontId="4" fillId="0" borderId="0" xfId="1" applyNumberFormat="1" applyFont="1" applyFill="1" applyBorder="1" applyAlignment="1">
      <alignment horizontal="left" vertical="top" wrapText="1"/>
    </xf>
    <xf numFmtId="2" fontId="6" fillId="0" borderId="13" xfId="0" applyNumberFormat="1" applyFont="1" applyFill="1" applyBorder="1" applyAlignment="1"/>
    <xf numFmtId="2" fontId="8" fillId="0" borderId="13" xfId="0" applyNumberFormat="1" applyFont="1" applyBorder="1" applyAlignment="1"/>
    <xf numFmtId="0" fontId="7" fillId="0" borderId="14" xfId="0" applyFont="1" applyBorder="1"/>
    <xf numFmtId="0" fontId="7" fillId="0" borderId="14" xfId="0" applyFont="1" applyBorder="1" applyAlignment="1"/>
    <xf numFmtId="164" fontId="7" fillId="0" borderId="14" xfId="0" applyNumberFormat="1" applyFont="1" applyBorder="1"/>
    <xf numFmtId="164" fontId="7" fillId="3" borderId="15" xfId="1" applyFont="1" applyFill="1" applyBorder="1" applyAlignment="1"/>
    <xf numFmtId="164" fontId="7" fillId="3" borderId="2" xfId="1" applyFont="1" applyFill="1" applyBorder="1" applyAlignment="1"/>
    <xf numFmtId="43" fontId="0" fillId="0" borderId="0" xfId="0" applyNumberFormat="1" applyBorder="1"/>
    <xf numFmtId="2" fontId="6" fillId="0" borderId="16" xfId="0" applyNumberFormat="1" applyFont="1" applyFill="1" applyBorder="1" applyAlignment="1"/>
    <xf numFmtId="2" fontId="8" fillId="0" borderId="16" xfId="0" applyNumberFormat="1" applyFont="1" applyBorder="1" applyAlignment="1"/>
    <xf numFmtId="164" fontId="7" fillId="3" borderId="17" xfId="1" applyFont="1" applyFill="1" applyBorder="1" applyAlignment="1"/>
    <xf numFmtId="164" fontId="7" fillId="3" borderId="18" xfId="1" applyFont="1" applyFill="1" applyBorder="1" applyAlignment="1"/>
    <xf numFmtId="2" fontId="6" fillId="0" borderId="19" xfId="0" applyNumberFormat="1" applyFont="1" applyFill="1" applyBorder="1" applyAlignment="1"/>
    <xf numFmtId="164" fontId="7" fillId="3" borderId="20" xfId="1" applyFont="1" applyFill="1" applyBorder="1" applyAlignment="1"/>
    <xf numFmtId="164" fontId="7" fillId="3" borderId="7" xfId="1" applyFont="1" applyFill="1" applyBorder="1" applyAlignment="1"/>
    <xf numFmtId="2" fontId="4" fillId="2" borderId="9" xfId="0" applyNumberFormat="1" applyFont="1" applyFill="1" applyBorder="1" applyAlignment="1">
      <alignment horizontal="left"/>
    </xf>
    <xf numFmtId="2" fontId="8" fillId="2" borderId="9" xfId="0" applyNumberFormat="1" applyFont="1" applyFill="1" applyBorder="1" applyAlignment="1">
      <alignment horizontal="left"/>
    </xf>
    <xf numFmtId="165" fontId="5" fillId="2" borderId="21" xfId="1" applyNumberFormat="1" applyFont="1" applyFill="1" applyBorder="1" applyAlignment="1">
      <alignment horizontal="left"/>
    </xf>
    <xf numFmtId="164" fontId="5" fillId="2" borderId="21" xfId="1" applyNumberFormat="1" applyFont="1" applyFill="1" applyBorder="1" applyAlignment="1">
      <alignment horizontal="left"/>
    </xf>
    <xf numFmtId="164" fontId="5" fillId="2" borderId="4" xfId="1" applyFont="1" applyFill="1" applyBorder="1" applyAlignment="1">
      <alignment horizontal="left"/>
    </xf>
    <xf numFmtId="2" fontId="8" fillId="0" borderId="22" xfId="0" applyNumberFormat="1" applyFont="1" applyBorder="1" applyAlignment="1"/>
    <xf numFmtId="164" fontId="7" fillId="3" borderId="23" xfId="1" applyFont="1" applyFill="1" applyBorder="1" applyAlignment="1"/>
    <xf numFmtId="164" fontId="7" fillId="3" borderId="24" xfId="1" applyFont="1" applyFill="1" applyBorder="1" applyAlignment="1"/>
    <xf numFmtId="2" fontId="6" fillId="3" borderId="16" xfId="0" applyNumberFormat="1" applyFont="1" applyFill="1" applyBorder="1" applyAlignment="1"/>
    <xf numFmtId="2" fontId="8" fillId="0" borderId="25" xfId="0" applyNumberFormat="1" applyFont="1" applyBorder="1" applyAlignment="1"/>
    <xf numFmtId="164" fontId="7" fillId="3" borderId="26" xfId="1" applyFont="1" applyFill="1" applyBorder="1" applyAlignment="1"/>
    <xf numFmtId="164" fontId="7" fillId="3" borderId="27" xfId="1" applyFont="1" applyFill="1" applyBorder="1" applyAlignment="1"/>
    <xf numFmtId="2" fontId="8" fillId="2" borderId="9" xfId="0" applyNumberFormat="1" applyFont="1" applyFill="1" applyBorder="1" applyAlignment="1"/>
    <xf numFmtId="165" fontId="5" fillId="2" borderId="21" xfId="1" applyNumberFormat="1" applyFont="1" applyFill="1" applyBorder="1" applyAlignment="1"/>
    <xf numFmtId="164" fontId="5" fillId="2" borderId="21" xfId="1" applyNumberFormat="1" applyFont="1" applyFill="1" applyBorder="1" applyAlignment="1"/>
    <xf numFmtId="0" fontId="7" fillId="0" borderId="0" xfId="0" applyFont="1" applyBorder="1"/>
    <xf numFmtId="2" fontId="6" fillId="0" borderId="25" xfId="0" applyNumberFormat="1" applyFont="1" applyFill="1" applyBorder="1" applyAlignment="1"/>
    <xf numFmtId="0" fontId="7" fillId="0" borderId="28" xfId="0" applyFont="1" applyBorder="1" applyAlignment="1"/>
    <xf numFmtId="2" fontId="9" fillId="2" borderId="9" xfId="0" applyNumberFormat="1" applyFont="1" applyFill="1" applyBorder="1" applyAlignment="1"/>
    <xf numFmtId="165" fontId="5" fillId="2" borderId="21" xfId="1" applyNumberFormat="1" applyFont="1" applyFill="1" applyBorder="1" applyAlignment="1">
      <alignment wrapText="1"/>
    </xf>
    <xf numFmtId="164" fontId="5" fillId="2" borderId="21" xfId="1" applyNumberFormat="1" applyFont="1" applyFill="1" applyBorder="1" applyAlignment="1">
      <alignment wrapText="1"/>
    </xf>
    <xf numFmtId="2" fontId="6" fillId="0" borderId="22" xfId="0" applyNumberFormat="1" applyFont="1" applyFill="1" applyBorder="1" applyAlignment="1"/>
    <xf numFmtId="0" fontId="7" fillId="0" borderId="29" xfId="0" applyFont="1" applyBorder="1" applyAlignment="1"/>
    <xf numFmtId="0" fontId="7" fillId="0" borderId="30" xfId="0" applyFont="1" applyBorder="1"/>
    <xf numFmtId="0" fontId="7" fillId="0" borderId="30" xfId="0" applyFont="1" applyBorder="1" applyAlignment="1"/>
    <xf numFmtId="164" fontId="7" fillId="0" borderId="30" xfId="0" applyNumberFormat="1" applyFont="1" applyBorder="1"/>
    <xf numFmtId="164" fontId="7" fillId="3" borderId="31" xfId="1" applyFont="1" applyFill="1" applyBorder="1" applyAlignment="1"/>
    <xf numFmtId="2" fontId="8" fillId="0" borderId="19" xfId="0" applyNumberFormat="1" applyFont="1" applyBorder="1" applyAlignment="1"/>
    <xf numFmtId="0" fontId="7" fillId="0" borderId="32" xfId="0" applyFont="1" applyBorder="1"/>
    <xf numFmtId="0" fontId="7" fillId="0" borderId="32" xfId="0" applyFont="1" applyBorder="1" applyAlignment="1"/>
    <xf numFmtId="164" fontId="7" fillId="0" borderId="32" xfId="0" applyNumberFormat="1" applyFont="1" applyBorder="1"/>
    <xf numFmtId="164" fontId="7" fillId="3" borderId="33" xfId="1" applyFont="1" applyFill="1" applyBorder="1" applyAlignment="1"/>
    <xf numFmtId="164" fontId="7" fillId="3" borderId="34" xfId="1" applyFont="1" applyFill="1" applyBorder="1" applyAlignment="1"/>
    <xf numFmtId="164" fontId="7" fillId="0" borderId="14" xfId="0" applyNumberFormat="1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7"/>
  <sheetViews>
    <sheetView tabSelected="1" workbookViewId="0">
      <selection activeCell="I42" sqref="I42"/>
    </sheetView>
  </sheetViews>
  <sheetFormatPr defaultRowHeight="15" x14ac:dyDescent="0.25"/>
  <cols>
    <col min="1" max="1" width="18.7109375" customWidth="1"/>
    <col min="2" max="2" width="7.42578125" hidden="1" customWidth="1"/>
    <col min="5" max="6" width="9.140625" customWidth="1"/>
    <col min="7" max="7" width="15.5703125" customWidth="1"/>
    <col min="8" max="8" width="17.28515625" customWidth="1"/>
    <col min="9" max="9" width="13" customWidth="1"/>
    <col min="10" max="10" width="15.7109375" customWidth="1"/>
    <col min="11" max="11" width="16.140625" customWidth="1"/>
    <col min="12" max="12" width="18.28515625" customWidth="1"/>
    <col min="14" max="14" width="20" style="2" customWidth="1"/>
    <col min="15" max="15" width="9.140625" style="2"/>
    <col min="16" max="16" width="20.42578125" style="2" bestFit="1" customWidth="1"/>
    <col min="17" max="28" width="9.140625" style="2"/>
  </cols>
  <sheetData>
    <row r="1" spans="1:16" ht="16.5" thickBo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6" ht="15.75" thickBot="1" x14ac:dyDescent="0.3">
      <c r="A2" s="3" t="s">
        <v>1</v>
      </c>
      <c r="B2" s="4"/>
      <c r="C2" s="5" t="s">
        <v>2</v>
      </c>
      <c r="D2" s="5" t="s">
        <v>3</v>
      </c>
      <c r="E2" s="6" t="s">
        <v>4</v>
      </c>
      <c r="F2" s="7"/>
      <c r="G2" s="8" t="s">
        <v>5</v>
      </c>
      <c r="H2" s="9"/>
      <c r="I2" s="9"/>
      <c r="J2" s="10"/>
      <c r="K2" s="11" t="s">
        <v>6</v>
      </c>
      <c r="L2" s="11" t="s">
        <v>7</v>
      </c>
    </row>
    <row r="3" spans="1:16" ht="50.25" customHeight="1" thickBot="1" x14ac:dyDescent="0.3">
      <c r="A3" s="12"/>
      <c r="B3" s="13"/>
      <c r="C3" s="14"/>
      <c r="D3" s="14"/>
      <c r="E3" s="15" t="s">
        <v>8</v>
      </c>
      <c r="F3" s="15" t="s">
        <v>9</v>
      </c>
      <c r="G3" s="16" t="s">
        <v>10</v>
      </c>
      <c r="H3" s="16" t="s">
        <v>11</v>
      </c>
      <c r="I3" s="16" t="s">
        <v>12</v>
      </c>
      <c r="J3" s="17" t="s">
        <v>13</v>
      </c>
      <c r="K3" s="18"/>
      <c r="L3" s="18"/>
    </row>
    <row r="4" spans="1:16" ht="17.25" thickBot="1" x14ac:dyDescent="0.35">
      <c r="A4" s="19" t="s">
        <v>14</v>
      </c>
      <c r="B4" s="19"/>
      <c r="C4" s="20">
        <f>C6+C11+C20+C25+C33+C39+C46+C55</f>
        <v>14564</v>
      </c>
      <c r="D4" s="20">
        <f t="shared" ref="D4:J4" si="0">D6+D11+D20+D25+D33+D39+D46+D55</f>
        <v>14864</v>
      </c>
      <c r="E4" s="20">
        <f t="shared" si="0"/>
        <v>9556</v>
      </c>
      <c r="F4" s="20">
        <f t="shared" si="0"/>
        <v>5308</v>
      </c>
      <c r="G4" s="21">
        <f t="shared" si="0"/>
        <v>14381564.510000002</v>
      </c>
      <c r="H4" s="21">
        <f t="shared" si="0"/>
        <v>112976577</v>
      </c>
      <c r="I4" s="21">
        <f t="shared" si="0"/>
        <v>636998.99259999988</v>
      </c>
      <c r="J4" s="21">
        <f t="shared" si="0"/>
        <v>127995140.5026</v>
      </c>
      <c r="K4" s="22">
        <v>891465229.10286856</v>
      </c>
      <c r="L4" s="22">
        <f>J4+K4</f>
        <v>1019460369.6054685</v>
      </c>
      <c r="N4" s="23"/>
    </row>
    <row r="5" spans="1:16" ht="17.25" thickBot="1" x14ac:dyDescent="0.35">
      <c r="A5" s="24" t="s">
        <v>15</v>
      </c>
      <c r="B5" s="25"/>
      <c r="C5" s="26"/>
      <c r="D5" s="26"/>
      <c r="E5" s="26"/>
      <c r="F5" s="26"/>
      <c r="G5" s="27"/>
      <c r="H5" s="27"/>
      <c r="I5" s="27"/>
      <c r="J5" s="27"/>
      <c r="K5" s="26"/>
      <c r="L5" s="28"/>
      <c r="N5" s="23"/>
    </row>
    <row r="6" spans="1:16" ht="17.25" thickBot="1" x14ac:dyDescent="0.35">
      <c r="A6" s="19" t="s">
        <v>16</v>
      </c>
      <c r="B6" s="19"/>
      <c r="C6" s="29">
        <f>C7+C8+C9+C10</f>
        <v>2749</v>
      </c>
      <c r="D6" s="29">
        <f t="shared" ref="D6:J6" si="1">D7+D8+D9+D10</f>
        <v>2825</v>
      </c>
      <c r="E6" s="29">
        <f t="shared" si="1"/>
        <v>2045</v>
      </c>
      <c r="F6" s="29">
        <f t="shared" si="1"/>
        <v>780</v>
      </c>
      <c r="G6" s="30">
        <f t="shared" si="1"/>
        <v>2892097.83</v>
      </c>
      <c r="H6" s="30">
        <f t="shared" si="1"/>
        <v>21398043</v>
      </c>
      <c r="I6" s="30">
        <f t="shared" si="1"/>
        <v>121495.2242</v>
      </c>
      <c r="J6" s="30">
        <f t="shared" si="1"/>
        <v>24411636.054199997</v>
      </c>
      <c r="K6" s="31">
        <v>153750525.03986847</v>
      </c>
      <c r="L6" s="22">
        <f t="shared" ref="L6:L67" si="2">J6+K6</f>
        <v>178162161.09406847</v>
      </c>
      <c r="N6" s="32"/>
    </row>
    <row r="7" spans="1:16" ht="16.5" x14ac:dyDescent="0.3">
      <c r="A7" s="33" t="s">
        <v>17</v>
      </c>
      <c r="B7" s="34">
        <v>1223.4000000000001</v>
      </c>
      <c r="C7" s="35">
        <v>917</v>
      </c>
      <c r="D7" s="35">
        <v>929</v>
      </c>
      <c r="E7" s="36">
        <v>691</v>
      </c>
      <c r="F7" s="36">
        <v>238</v>
      </c>
      <c r="G7" s="37">
        <v>981166.8</v>
      </c>
      <c r="H7" s="37">
        <v>7089563</v>
      </c>
      <c r="I7" s="37">
        <v>40353.648999999998</v>
      </c>
      <c r="J7" s="37">
        <v>8111083.449</v>
      </c>
      <c r="K7" s="38">
        <v>49314769.186300002</v>
      </c>
      <c r="L7" s="39">
        <f t="shared" si="2"/>
        <v>57425852.635300003</v>
      </c>
      <c r="N7" s="40"/>
    </row>
    <row r="8" spans="1:16" ht="16.5" x14ac:dyDescent="0.3">
      <c r="A8" s="41" t="s">
        <v>18</v>
      </c>
      <c r="B8" s="42">
        <v>1223.4000000000001</v>
      </c>
      <c r="C8" s="35">
        <v>523</v>
      </c>
      <c r="D8" s="35">
        <v>537</v>
      </c>
      <c r="E8" s="36">
        <v>381</v>
      </c>
      <c r="F8" s="36">
        <v>156</v>
      </c>
      <c r="G8" s="37">
        <v>582338.4</v>
      </c>
      <c r="H8" s="37">
        <v>4070930</v>
      </c>
      <c r="I8" s="37">
        <v>23266.342000000001</v>
      </c>
      <c r="J8" s="37">
        <v>4676534.7419999996</v>
      </c>
      <c r="K8" s="43">
        <v>29727359.508099999</v>
      </c>
      <c r="L8" s="44">
        <f t="shared" si="2"/>
        <v>34403894.250100002</v>
      </c>
    </row>
    <row r="9" spans="1:16" ht="16.5" x14ac:dyDescent="0.3">
      <c r="A9" s="41" t="s">
        <v>19</v>
      </c>
      <c r="B9" s="42">
        <v>1223.4000000000001</v>
      </c>
      <c r="C9" s="35">
        <v>665</v>
      </c>
      <c r="D9" s="35">
        <v>685</v>
      </c>
      <c r="E9" s="35">
        <v>515</v>
      </c>
      <c r="F9" s="35">
        <v>170</v>
      </c>
      <c r="G9" s="37">
        <v>686594.73</v>
      </c>
      <c r="H9" s="81">
        <v>5175771</v>
      </c>
      <c r="I9" s="37">
        <v>29356.348699999999</v>
      </c>
      <c r="J9" s="37">
        <f>SUM(G9:I9)</f>
        <v>5891722.0787000004</v>
      </c>
      <c r="K9" s="43">
        <v>35586229.069899999</v>
      </c>
      <c r="L9" s="44">
        <f t="shared" si="2"/>
        <v>41477951.148599997</v>
      </c>
    </row>
    <row r="10" spans="1:16" ht="17.25" thickBot="1" x14ac:dyDescent="0.35">
      <c r="A10" s="45" t="s">
        <v>20</v>
      </c>
      <c r="B10" s="42">
        <v>1223.4000000000001</v>
      </c>
      <c r="C10" s="35">
        <v>644</v>
      </c>
      <c r="D10" s="35">
        <v>674</v>
      </c>
      <c r="E10" s="36">
        <v>458</v>
      </c>
      <c r="F10" s="36">
        <v>216</v>
      </c>
      <c r="G10" s="37">
        <v>641997.9</v>
      </c>
      <c r="H10" s="37">
        <v>5061779</v>
      </c>
      <c r="I10" s="37">
        <v>28518.8845</v>
      </c>
      <c r="J10" s="37">
        <v>5732295.7845000001</v>
      </c>
      <c r="K10" s="46">
        <v>39122167.2755685</v>
      </c>
      <c r="L10" s="47">
        <f t="shared" si="2"/>
        <v>44854463.060068503</v>
      </c>
    </row>
    <row r="11" spans="1:16" ht="17.25" thickBot="1" x14ac:dyDescent="0.35">
      <c r="A11" s="48" t="s">
        <v>21</v>
      </c>
      <c r="B11" s="49"/>
      <c r="C11" s="50">
        <f>C12+C13+C14+C15+C16+C17+C18+C19</f>
        <v>2220</v>
      </c>
      <c r="D11" s="50">
        <f t="shared" ref="D11:J11" si="3">D12+D13+D14+D15+D16+D17+D18+D19</f>
        <v>2250</v>
      </c>
      <c r="E11" s="50">
        <f t="shared" si="3"/>
        <v>1460</v>
      </c>
      <c r="F11" s="50">
        <f t="shared" si="3"/>
        <v>790</v>
      </c>
      <c r="G11" s="51">
        <f t="shared" si="3"/>
        <v>2194081.8000000003</v>
      </c>
      <c r="H11" s="51">
        <f t="shared" si="3"/>
        <v>17167035</v>
      </c>
      <c r="I11" s="51">
        <f t="shared" si="3"/>
        <v>96805.584000000003</v>
      </c>
      <c r="J11" s="51">
        <f t="shared" si="3"/>
        <v>19457922.384</v>
      </c>
      <c r="K11" s="52">
        <v>151237837.77374998</v>
      </c>
      <c r="L11" s="22">
        <f t="shared" si="2"/>
        <v>170695760.15774998</v>
      </c>
    </row>
    <row r="12" spans="1:16" ht="16.5" x14ac:dyDescent="0.3">
      <c r="A12" s="33" t="s">
        <v>22</v>
      </c>
      <c r="B12" s="53">
        <v>1034.94</v>
      </c>
      <c r="C12" s="35">
        <v>112</v>
      </c>
      <c r="D12" s="35">
        <v>115</v>
      </c>
      <c r="E12" s="36">
        <v>82</v>
      </c>
      <c r="F12" s="36">
        <v>33</v>
      </c>
      <c r="G12" s="37">
        <v>103494</v>
      </c>
      <c r="H12" s="37">
        <v>871793.5</v>
      </c>
      <c r="I12" s="37">
        <v>4876.4375</v>
      </c>
      <c r="J12" s="37">
        <v>980163.9375</v>
      </c>
      <c r="K12" s="54">
        <v>6873894.1986000007</v>
      </c>
      <c r="L12" s="55">
        <f t="shared" si="2"/>
        <v>7854058.1361000007</v>
      </c>
    </row>
    <row r="13" spans="1:16" ht="16.5" x14ac:dyDescent="0.3">
      <c r="A13" s="41" t="s">
        <v>23</v>
      </c>
      <c r="B13" s="42">
        <v>1197.1199999999999</v>
      </c>
      <c r="C13" s="35">
        <v>344</v>
      </c>
      <c r="D13" s="35">
        <v>349</v>
      </c>
      <c r="E13" s="36">
        <v>230</v>
      </c>
      <c r="F13" s="36">
        <v>119</v>
      </c>
      <c r="G13" s="37">
        <v>355460.58</v>
      </c>
      <c r="H13" s="37">
        <v>2661466.5</v>
      </c>
      <c r="I13" s="37">
        <v>15084.635399999999</v>
      </c>
      <c r="J13" s="37">
        <v>3032011.7154000001</v>
      </c>
      <c r="K13" s="43">
        <v>21468453.858199999</v>
      </c>
      <c r="L13" s="44">
        <f t="shared" si="2"/>
        <v>24500465.573599998</v>
      </c>
      <c r="P13" s="40"/>
    </row>
    <row r="14" spans="1:16" ht="16.5" x14ac:dyDescent="0.3">
      <c r="A14" s="41" t="s">
        <v>24</v>
      </c>
      <c r="B14" s="42">
        <v>1291.08</v>
      </c>
      <c r="C14" s="35">
        <v>388</v>
      </c>
      <c r="D14" s="35">
        <v>397</v>
      </c>
      <c r="E14" s="36">
        <v>267</v>
      </c>
      <c r="F14" s="36">
        <v>130</v>
      </c>
      <c r="G14" s="37">
        <v>347869.08</v>
      </c>
      <c r="H14" s="37">
        <v>3014792.5</v>
      </c>
      <c r="I14" s="37">
        <v>16813.3079</v>
      </c>
      <c r="J14" s="37">
        <v>3379474.8879</v>
      </c>
      <c r="K14" s="43">
        <v>23148347.975049999</v>
      </c>
      <c r="L14" s="44">
        <f t="shared" si="2"/>
        <v>26527822.862949997</v>
      </c>
    </row>
    <row r="15" spans="1:16" ht="16.5" x14ac:dyDescent="0.3">
      <c r="A15" s="56" t="s">
        <v>25</v>
      </c>
      <c r="B15" s="42">
        <v>1322.76</v>
      </c>
      <c r="C15" s="35">
        <v>235</v>
      </c>
      <c r="D15" s="35">
        <v>237</v>
      </c>
      <c r="E15" s="36">
        <v>176</v>
      </c>
      <c r="F15" s="36">
        <v>61</v>
      </c>
      <c r="G15" s="37">
        <v>281747.88</v>
      </c>
      <c r="H15" s="37">
        <v>1812716</v>
      </c>
      <c r="I15" s="37">
        <v>10472.3194</v>
      </c>
      <c r="J15" s="37">
        <v>2104936.1993999998</v>
      </c>
      <c r="K15" s="43">
        <v>24120232.597250003</v>
      </c>
      <c r="L15" s="44">
        <f t="shared" si="2"/>
        <v>26225168.796650004</v>
      </c>
      <c r="P15" s="40"/>
    </row>
    <row r="16" spans="1:16" ht="16.5" x14ac:dyDescent="0.3">
      <c r="A16" s="56" t="s">
        <v>26</v>
      </c>
      <c r="B16" s="42">
        <v>1120.56</v>
      </c>
      <c r="C16" s="35">
        <v>408</v>
      </c>
      <c r="D16" s="35">
        <v>412</v>
      </c>
      <c r="E16" s="36">
        <v>276</v>
      </c>
      <c r="F16" s="36">
        <v>136</v>
      </c>
      <c r="G16" s="37">
        <v>406763.28</v>
      </c>
      <c r="H16" s="37">
        <v>3149210</v>
      </c>
      <c r="I16" s="37">
        <v>17779.866399999999</v>
      </c>
      <c r="J16" s="37">
        <v>3573753.1464</v>
      </c>
      <c r="K16" s="43">
        <v>31431017.773049999</v>
      </c>
      <c r="L16" s="44">
        <f t="shared" si="2"/>
        <v>35004770.91945</v>
      </c>
    </row>
    <row r="17" spans="1:22" ht="16.5" x14ac:dyDescent="0.3">
      <c r="A17" s="41" t="s">
        <v>27</v>
      </c>
      <c r="B17" s="42">
        <v>1125.72</v>
      </c>
      <c r="C17" s="35">
        <v>285</v>
      </c>
      <c r="D17" s="35">
        <v>288</v>
      </c>
      <c r="E17" s="36">
        <v>152</v>
      </c>
      <c r="F17" s="36">
        <v>136</v>
      </c>
      <c r="G17" s="37">
        <v>267921.36</v>
      </c>
      <c r="H17" s="37">
        <v>2200606.5</v>
      </c>
      <c r="I17" s="37">
        <v>12342.639300000001</v>
      </c>
      <c r="J17" s="37">
        <v>2480870.4992999998</v>
      </c>
      <c r="K17" s="43">
        <v>17353703.312399998</v>
      </c>
      <c r="L17" s="44">
        <f t="shared" si="2"/>
        <v>19834573.811699998</v>
      </c>
    </row>
    <row r="18" spans="1:22" ht="16.5" x14ac:dyDescent="0.3">
      <c r="A18" s="41" t="s">
        <v>28</v>
      </c>
      <c r="B18" s="42">
        <v>1227.3399999999999</v>
      </c>
      <c r="C18" s="35">
        <v>308</v>
      </c>
      <c r="D18" s="35">
        <v>312</v>
      </c>
      <c r="E18" s="36">
        <v>196</v>
      </c>
      <c r="F18" s="36">
        <v>116</v>
      </c>
      <c r="G18" s="37">
        <v>287471.7</v>
      </c>
      <c r="H18" s="37">
        <v>2381110</v>
      </c>
      <c r="I18" s="37">
        <v>13342.9085</v>
      </c>
      <c r="J18" s="37">
        <v>2681924.6085000001</v>
      </c>
      <c r="K18" s="43">
        <v>18485775.9496</v>
      </c>
      <c r="L18" s="44">
        <f t="shared" si="2"/>
        <v>21167700.5581</v>
      </c>
    </row>
    <row r="19" spans="1:22" ht="17.25" thickBot="1" x14ac:dyDescent="0.35">
      <c r="A19" s="45" t="s">
        <v>29</v>
      </c>
      <c r="B19" s="57">
        <v>1136.08</v>
      </c>
      <c r="C19" s="35">
        <v>140</v>
      </c>
      <c r="D19" s="35">
        <v>140</v>
      </c>
      <c r="E19" s="36">
        <v>81</v>
      </c>
      <c r="F19" s="36">
        <v>59</v>
      </c>
      <c r="G19" s="37">
        <v>143353.92000000001</v>
      </c>
      <c r="H19" s="37">
        <v>1075340</v>
      </c>
      <c r="I19" s="37">
        <v>6093.4696000000004</v>
      </c>
      <c r="J19" s="37">
        <v>1224787.3896000001</v>
      </c>
      <c r="K19" s="58">
        <v>8356412.1096000001</v>
      </c>
      <c r="L19" s="59">
        <f t="shared" si="2"/>
        <v>9581199.4991999995</v>
      </c>
    </row>
    <row r="20" spans="1:22" ht="17.25" thickBot="1" x14ac:dyDescent="0.35">
      <c r="A20" s="19" t="s">
        <v>30</v>
      </c>
      <c r="B20" s="60"/>
      <c r="C20" s="61">
        <f>C21+C22+C23+C24</f>
        <v>598</v>
      </c>
      <c r="D20" s="61">
        <f t="shared" ref="D20:J20" si="4">D21+D22+D23+D24</f>
        <v>607</v>
      </c>
      <c r="E20" s="61">
        <f>E21+E22+E23+E24</f>
        <v>378</v>
      </c>
      <c r="F20" s="61">
        <f t="shared" si="4"/>
        <v>229</v>
      </c>
      <c r="G20" s="62">
        <f t="shared" si="4"/>
        <v>544501.98</v>
      </c>
      <c r="H20" s="62">
        <f t="shared" si="4"/>
        <v>4627802.5</v>
      </c>
      <c r="I20" s="62">
        <f t="shared" si="4"/>
        <v>25861.522400000002</v>
      </c>
      <c r="J20" s="62">
        <f t="shared" si="4"/>
        <v>5198166.0023999996</v>
      </c>
      <c r="K20" s="31">
        <v>36813567.501250006</v>
      </c>
      <c r="L20" s="22">
        <f t="shared" si="2"/>
        <v>42011733.50365001</v>
      </c>
      <c r="O20" s="63"/>
      <c r="P20" s="63"/>
      <c r="Q20" s="63"/>
      <c r="R20" s="63"/>
      <c r="S20" s="63"/>
      <c r="T20" s="63"/>
      <c r="U20" s="63"/>
      <c r="V20" s="63"/>
    </row>
    <row r="21" spans="1:22" ht="16.5" x14ac:dyDescent="0.3">
      <c r="A21" s="33" t="s">
        <v>31</v>
      </c>
      <c r="B21" s="53">
        <v>1124</v>
      </c>
      <c r="C21" s="35">
        <v>244</v>
      </c>
      <c r="D21" s="35">
        <v>249</v>
      </c>
      <c r="E21" s="36">
        <v>153</v>
      </c>
      <c r="F21" s="36">
        <v>96</v>
      </c>
      <c r="G21" s="37">
        <v>225775.2</v>
      </c>
      <c r="H21" s="37">
        <v>1893366.5</v>
      </c>
      <c r="I21" s="37">
        <v>10595.708500000001</v>
      </c>
      <c r="J21" s="37">
        <v>2129737.4084999999</v>
      </c>
      <c r="K21" s="54">
        <v>14517159.011750001</v>
      </c>
      <c r="L21" s="55">
        <f t="shared" si="2"/>
        <v>16646896.420250002</v>
      </c>
    </row>
    <row r="22" spans="1:22" ht="16.5" x14ac:dyDescent="0.3">
      <c r="A22" s="41" t="s">
        <v>32</v>
      </c>
      <c r="B22" s="42">
        <v>1378.02</v>
      </c>
      <c r="C22" s="35">
        <v>120</v>
      </c>
      <c r="D22" s="35">
        <v>122</v>
      </c>
      <c r="E22" s="36">
        <v>72</v>
      </c>
      <c r="F22" s="36">
        <v>50</v>
      </c>
      <c r="G22" s="37">
        <v>114270.12</v>
      </c>
      <c r="H22" s="37">
        <v>929401</v>
      </c>
      <c r="I22" s="37">
        <v>5218.3555999999999</v>
      </c>
      <c r="J22" s="37">
        <v>1048889.4756</v>
      </c>
      <c r="K22" s="43">
        <v>7750162.6874000002</v>
      </c>
      <c r="L22" s="44">
        <f t="shared" si="2"/>
        <v>8799052.1630000006</v>
      </c>
    </row>
    <row r="23" spans="1:22" ht="16.5" x14ac:dyDescent="0.3">
      <c r="A23" s="41" t="s">
        <v>33</v>
      </c>
      <c r="B23" s="42">
        <v>1024.6199999999999</v>
      </c>
      <c r="C23" s="35">
        <v>178</v>
      </c>
      <c r="D23" s="35">
        <v>178</v>
      </c>
      <c r="E23" s="36">
        <v>117</v>
      </c>
      <c r="F23" s="36">
        <v>61</v>
      </c>
      <c r="G23" s="37">
        <v>159840.72</v>
      </c>
      <c r="H23" s="37">
        <v>1367218</v>
      </c>
      <c r="I23" s="37">
        <v>7635.2936</v>
      </c>
      <c r="J23" s="37">
        <v>1534694.0135999999</v>
      </c>
      <c r="K23" s="43">
        <v>10765691.3334</v>
      </c>
      <c r="L23" s="44">
        <f t="shared" si="2"/>
        <v>12300385.346999999</v>
      </c>
    </row>
    <row r="24" spans="1:22" ht="17.25" thickBot="1" x14ac:dyDescent="0.35">
      <c r="A24" s="64" t="s">
        <v>34</v>
      </c>
      <c r="B24" s="57">
        <v>1037.58</v>
      </c>
      <c r="C24" s="35">
        <v>56</v>
      </c>
      <c r="D24" s="35">
        <v>58</v>
      </c>
      <c r="E24" s="65">
        <v>36</v>
      </c>
      <c r="F24" s="65">
        <v>22</v>
      </c>
      <c r="G24" s="37">
        <v>44615.94</v>
      </c>
      <c r="H24" s="37">
        <v>437817</v>
      </c>
      <c r="I24" s="37">
        <v>2412.1646999999998</v>
      </c>
      <c r="J24" s="37">
        <v>484845.10470000003</v>
      </c>
      <c r="K24" s="58">
        <v>3780554.4687000001</v>
      </c>
      <c r="L24" s="59">
        <f t="shared" si="2"/>
        <v>4265399.5734000001</v>
      </c>
    </row>
    <row r="25" spans="1:22" ht="17.25" thickBot="1" x14ac:dyDescent="0.35">
      <c r="A25" s="19" t="s">
        <v>35</v>
      </c>
      <c r="B25" s="66"/>
      <c r="C25" s="67">
        <f>C26+C27+C28+C29+C30+C31+C32</f>
        <v>1538</v>
      </c>
      <c r="D25" s="67">
        <f t="shared" ref="D25:J25" si="5">D26+D27+D28+D29+D30+D31+D32</f>
        <v>1555</v>
      </c>
      <c r="E25" s="67">
        <f t="shared" si="5"/>
        <v>938</v>
      </c>
      <c r="F25" s="67">
        <f t="shared" si="5"/>
        <v>617</v>
      </c>
      <c r="G25" s="68">
        <f t="shared" si="5"/>
        <v>1472585.34</v>
      </c>
      <c r="H25" s="68">
        <f t="shared" si="5"/>
        <v>11878666.5</v>
      </c>
      <c r="I25" s="68">
        <f t="shared" si="5"/>
        <v>66756.2592</v>
      </c>
      <c r="J25" s="68">
        <f t="shared" si="5"/>
        <v>13418008.099200001</v>
      </c>
      <c r="K25" s="31">
        <v>93511007.960299999</v>
      </c>
      <c r="L25" s="22">
        <f t="shared" si="2"/>
        <v>106929016.05949999</v>
      </c>
    </row>
    <row r="26" spans="1:22" ht="16.5" x14ac:dyDescent="0.3">
      <c r="A26" s="69" t="s">
        <v>36</v>
      </c>
      <c r="B26" s="53">
        <v>1220</v>
      </c>
      <c r="C26" s="35">
        <v>214</v>
      </c>
      <c r="D26" s="35">
        <v>215</v>
      </c>
      <c r="E26" s="70">
        <v>120</v>
      </c>
      <c r="F26" s="70">
        <v>95</v>
      </c>
      <c r="G26" s="37">
        <v>224664</v>
      </c>
      <c r="H26" s="37">
        <v>1647574.5</v>
      </c>
      <c r="I26" s="37">
        <v>9361.1924999999992</v>
      </c>
      <c r="J26" s="37">
        <v>1881599.6924999999</v>
      </c>
      <c r="K26" s="54">
        <v>14863180.813200001</v>
      </c>
      <c r="L26" s="55">
        <f t="shared" si="2"/>
        <v>16744780.5057</v>
      </c>
    </row>
    <row r="27" spans="1:22" ht="16.5" x14ac:dyDescent="0.3">
      <c r="A27" s="41" t="s">
        <v>37</v>
      </c>
      <c r="B27" s="42">
        <v>1207.32</v>
      </c>
      <c r="C27" s="35">
        <v>248</v>
      </c>
      <c r="D27" s="35">
        <v>249</v>
      </c>
      <c r="E27" s="36">
        <v>168</v>
      </c>
      <c r="F27" s="36">
        <v>81</v>
      </c>
      <c r="G27" s="37">
        <v>255951.84</v>
      </c>
      <c r="H27" s="37">
        <v>1908728.5</v>
      </c>
      <c r="I27" s="37">
        <v>10823.4017</v>
      </c>
      <c r="J27" s="37">
        <v>2175503.7417000001</v>
      </c>
      <c r="K27" s="43">
        <v>13754218.427399999</v>
      </c>
      <c r="L27" s="44">
        <f t="shared" si="2"/>
        <v>15929722.169099998</v>
      </c>
    </row>
    <row r="28" spans="1:22" ht="16.5" x14ac:dyDescent="0.3">
      <c r="A28" s="41" t="s">
        <v>38</v>
      </c>
      <c r="B28" s="42">
        <v>1169.8800000000001</v>
      </c>
      <c r="C28" s="35">
        <v>143</v>
      </c>
      <c r="D28" s="35">
        <v>144</v>
      </c>
      <c r="E28" s="36">
        <v>87</v>
      </c>
      <c r="F28" s="36">
        <v>57</v>
      </c>
      <c r="G28" s="37">
        <v>139215.72</v>
      </c>
      <c r="H28" s="37">
        <v>1102223.5</v>
      </c>
      <c r="I28" s="37">
        <v>6207.1961000000001</v>
      </c>
      <c r="J28" s="37">
        <v>1247646.4161</v>
      </c>
      <c r="K28" s="43">
        <v>8396683.0224000011</v>
      </c>
      <c r="L28" s="44">
        <f t="shared" si="2"/>
        <v>9644329.438500002</v>
      </c>
    </row>
    <row r="29" spans="1:22" ht="16.5" x14ac:dyDescent="0.3">
      <c r="A29" s="41" t="s">
        <v>39</v>
      </c>
      <c r="B29" s="42">
        <v>1052.0999999999999</v>
      </c>
      <c r="C29" s="35">
        <v>230</v>
      </c>
      <c r="D29" s="35">
        <v>231</v>
      </c>
      <c r="E29" s="36">
        <v>144</v>
      </c>
      <c r="F29" s="36">
        <v>87</v>
      </c>
      <c r="G29" s="37">
        <v>241983</v>
      </c>
      <c r="H29" s="37">
        <v>1770470.5</v>
      </c>
      <c r="I29" s="37">
        <v>10062.2675</v>
      </c>
      <c r="J29" s="37">
        <v>2022515.7675000001</v>
      </c>
      <c r="K29" s="43">
        <v>14011105.090500001</v>
      </c>
      <c r="L29" s="44">
        <f t="shared" si="2"/>
        <v>16033620.858000001</v>
      </c>
    </row>
    <row r="30" spans="1:22" ht="16.5" x14ac:dyDescent="0.3">
      <c r="A30" s="41" t="s">
        <v>40</v>
      </c>
      <c r="B30" s="42">
        <v>919.98</v>
      </c>
      <c r="C30" s="35">
        <v>243</v>
      </c>
      <c r="D30" s="35">
        <v>251</v>
      </c>
      <c r="E30" s="36">
        <v>133</v>
      </c>
      <c r="F30" s="36">
        <v>118</v>
      </c>
      <c r="G30" s="37">
        <v>212770.92</v>
      </c>
      <c r="H30" s="37">
        <v>1897207</v>
      </c>
      <c r="I30" s="37">
        <v>10549.8896</v>
      </c>
      <c r="J30" s="37">
        <v>2120527.8095999998</v>
      </c>
      <c r="K30" s="43">
        <v>14246696.888999999</v>
      </c>
      <c r="L30" s="44">
        <f t="shared" si="2"/>
        <v>16367224.698599998</v>
      </c>
    </row>
    <row r="31" spans="1:22" ht="16.5" x14ac:dyDescent="0.3">
      <c r="A31" s="41" t="s">
        <v>41</v>
      </c>
      <c r="B31" s="42">
        <v>1085.94</v>
      </c>
      <c r="C31" s="35">
        <v>306</v>
      </c>
      <c r="D31" s="35">
        <v>310</v>
      </c>
      <c r="E31" s="36">
        <v>197</v>
      </c>
      <c r="F31" s="36">
        <v>113</v>
      </c>
      <c r="G31" s="37">
        <v>261711.54</v>
      </c>
      <c r="H31" s="37">
        <v>2365748</v>
      </c>
      <c r="I31" s="37">
        <v>13137.297699999999</v>
      </c>
      <c r="J31" s="37">
        <v>2640596.8377</v>
      </c>
      <c r="K31" s="43">
        <v>18616773.242399998</v>
      </c>
      <c r="L31" s="44">
        <f t="shared" si="2"/>
        <v>21257370.0801</v>
      </c>
    </row>
    <row r="32" spans="1:22" ht="17.25" thickBot="1" x14ac:dyDescent="0.35">
      <c r="A32" s="64" t="s">
        <v>42</v>
      </c>
      <c r="B32" s="57">
        <v>1085.28</v>
      </c>
      <c r="C32" s="35">
        <v>154</v>
      </c>
      <c r="D32" s="35">
        <v>155</v>
      </c>
      <c r="E32" s="65">
        <v>89</v>
      </c>
      <c r="F32" s="65">
        <v>66</v>
      </c>
      <c r="G32" s="37">
        <v>136288.32000000001</v>
      </c>
      <c r="H32" s="37">
        <v>1186714.5</v>
      </c>
      <c r="I32" s="37">
        <v>6615.0141000000003</v>
      </c>
      <c r="J32" s="37">
        <v>1329617.8341000001</v>
      </c>
      <c r="K32" s="58">
        <v>9622350.4754000008</v>
      </c>
      <c r="L32" s="59">
        <f t="shared" si="2"/>
        <v>10951968.309500001</v>
      </c>
    </row>
    <row r="33" spans="1:12" ht="17.25" thickBot="1" x14ac:dyDescent="0.35">
      <c r="A33" s="19" t="s">
        <v>43</v>
      </c>
      <c r="B33" s="66"/>
      <c r="C33" s="61">
        <f>C34+C35+C36+C37+C38</f>
        <v>815</v>
      </c>
      <c r="D33" s="61">
        <f t="shared" ref="D33:J33" si="6">D34+D35+D36+D37+D38</f>
        <v>830</v>
      </c>
      <c r="E33" s="61">
        <f t="shared" si="6"/>
        <v>457</v>
      </c>
      <c r="F33" s="61">
        <f t="shared" si="6"/>
        <v>373</v>
      </c>
      <c r="G33" s="62">
        <f t="shared" si="6"/>
        <v>793733.1</v>
      </c>
      <c r="H33" s="62">
        <f t="shared" si="6"/>
        <v>6317622.5</v>
      </c>
      <c r="I33" s="62">
        <f t="shared" si="6"/>
        <v>35556.777999999998</v>
      </c>
      <c r="J33" s="62">
        <f t="shared" si="6"/>
        <v>7146912.3780000005</v>
      </c>
      <c r="K33" s="31">
        <v>49696963.600900009</v>
      </c>
      <c r="L33" s="22">
        <f t="shared" si="2"/>
        <v>56843875.978900008</v>
      </c>
    </row>
    <row r="34" spans="1:12" ht="16.5" x14ac:dyDescent="0.3">
      <c r="A34" s="69" t="s">
        <v>44</v>
      </c>
      <c r="B34" s="53">
        <v>1413.36</v>
      </c>
      <c r="C34" s="35">
        <v>85</v>
      </c>
      <c r="D34" s="35">
        <v>86</v>
      </c>
      <c r="E34" s="70">
        <v>48</v>
      </c>
      <c r="F34" s="70">
        <v>38</v>
      </c>
      <c r="G34" s="37">
        <v>77734.8</v>
      </c>
      <c r="H34" s="37">
        <v>656725.5</v>
      </c>
      <c r="I34" s="37">
        <v>3672.3015</v>
      </c>
      <c r="J34" s="37">
        <v>738132.60149999999</v>
      </c>
      <c r="K34" s="54">
        <v>5123732.4059999995</v>
      </c>
      <c r="L34" s="55">
        <f t="shared" si="2"/>
        <v>5861865.0074999994</v>
      </c>
    </row>
    <row r="35" spans="1:12" ht="16.5" x14ac:dyDescent="0.3">
      <c r="A35" s="41" t="s">
        <v>45</v>
      </c>
      <c r="B35" s="42">
        <v>1447.98</v>
      </c>
      <c r="C35" s="35">
        <v>164</v>
      </c>
      <c r="D35" s="35">
        <v>168</v>
      </c>
      <c r="E35" s="36">
        <v>86</v>
      </c>
      <c r="F35" s="36">
        <v>82</v>
      </c>
      <c r="G35" s="37">
        <v>160725.78</v>
      </c>
      <c r="H35" s="37">
        <v>1275046</v>
      </c>
      <c r="I35" s="37">
        <v>7178.8589000000002</v>
      </c>
      <c r="J35" s="37">
        <v>1442950.6388999999</v>
      </c>
      <c r="K35" s="43">
        <v>9903043.9152000006</v>
      </c>
      <c r="L35" s="44">
        <f t="shared" si="2"/>
        <v>11345994.554100001</v>
      </c>
    </row>
    <row r="36" spans="1:12" ht="16.5" x14ac:dyDescent="0.3">
      <c r="A36" s="41" t="s">
        <v>46</v>
      </c>
      <c r="B36" s="42">
        <v>1332.3</v>
      </c>
      <c r="C36" s="35">
        <v>120</v>
      </c>
      <c r="D36" s="35">
        <v>123</v>
      </c>
      <c r="E36" s="36">
        <v>75</v>
      </c>
      <c r="F36" s="36">
        <v>48</v>
      </c>
      <c r="G36" s="37">
        <v>115910.1</v>
      </c>
      <c r="H36" s="37">
        <v>933241.5</v>
      </c>
      <c r="I36" s="37">
        <v>5245.7579999999998</v>
      </c>
      <c r="J36" s="37">
        <v>1054397.358</v>
      </c>
      <c r="K36" s="43">
        <v>7274429.6682000002</v>
      </c>
      <c r="L36" s="44">
        <f t="shared" si="2"/>
        <v>8328827.0262000002</v>
      </c>
    </row>
    <row r="37" spans="1:12" ht="16.5" x14ac:dyDescent="0.3">
      <c r="A37" s="41" t="s">
        <v>47</v>
      </c>
      <c r="B37" s="42">
        <v>1352.4</v>
      </c>
      <c r="C37" s="35">
        <v>201</v>
      </c>
      <c r="D37" s="35">
        <v>202</v>
      </c>
      <c r="E37" s="36">
        <v>103</v>
      </c>
      <c r="F37" s="36">
        <v>99</v>
      </c>
      <c r="G37" s="37">
        <v>185278.8</v>
      </c>
      <c r="H37" s="37">
        <v>1547721.5</v>
      </c>
      <c r="I37" s="37">
        <v>8665.0015000000003</v>
      </c>
      <c r="J37" s="37">
        <v>1741665.3015000001</v>
      </c>
      <c r="K37" s="43">
        <v>11805864.8058</v>
      </c>
      <c r="L37" s="44">
        <f t="shared" si="2"/>
        <v>13547530.1073</v>
      </c>
    </row>
    <row r="38" spans="1:12" ht="17.25" thickBot="1" x14ac:dyDescent="0.35">
      <c r="A38" s="64" t="s">
        <v>48</v>
      </c>
      <c r="B38" s="57" t="s">
        <v>49</v>
      </c>
      <c r="C38" s="35">
        <v>245</v>
      </c>
      <c r="D38" s="35">
        <v>251</v>
      </c>
      <c r="E38" s="65">
        <v>145</v>
      </c>
      <c r="F38" s="65">
        <v>106</v>
      </c>
      <c r="G38" s="37">
        <v>254083.62</v>
      </c>
      <c r="H38" s="37">
        <v>1904888</v>
      </c>
      <c r="I38" s="37">
        <v>10794.858099999999</v>
      </c>
      <c r="J38" s="37">
        <v>2169766.4780999999</v>
      </c>
      <c r="K38" s="58">
        <v>15589892.8057</v>
      </c>
      <c r="L38" s="59">
        <f t="shared" si="2"/>
        <v>17759659.283799998</v>
      </c>
    </row>
    <row r="39" spans="1:12" ht="17.25" thickBot="1" x14ac:dyDescent="0.35">
      <c r="A39" s="19" t="s">
        <v>50</v>
      </c>
      <c r="B39" s="66"/>
      <c r="C39" s="61">
        <f>C40+C41+C42+C43+C44+C45</f>
        <v>896</v>
      </c>
      <c r="D39" s="61">
        <f t="shared" ref="D39:J39" si="7">D40+D41+D42+D43+D44+D45</f>
        <v>919</v>
      </c>
      <c r="E39" s="61">
        <f t="shared" si="7"/>
        <v>613</v>
      </c>
      <c r="F39" s="61">
        <f t="shared" si="7"/>
        <v>306</v>
      </c>
      <c r="G39" s="62">
        <f t="shared" si="7"/>
        <v>863591.15999999992</v>
      </c>
      <c r="H39" s="62">
        <f t="shared" si="7"/>
        <v>6937754.5</v>
      </c>
      <c r="I39" s="62">
        <f t="shared" si="7"/>
        <v>39170.493299999995</v>
      </c>
      <c r="J39" s="62">
        <f t="shared" si="7"/>
        <v>7840516.1532999994</v>
      </c>
      <c r="K39" s="31">
        <v>54574702.805399999</v>
      </c>
      <c r="L39" s="22">
        <f t="shared" si="2"/>
        <v>62415218.958700001</v>
      </c>
    </row>
    <row r="40" spans="1:12" ht="16.5" x14ac:dyDescent="0.3">
      <c r="A40" s="69" t="s">
        <v>51</v>
      </c>
      <c r="B40" s="53">
        <v>1357.5</v>
      </c>
      <c r="C40" s="35">
        <v>53</v>
      </c>
      <c r="D40" s="35">
        <v>53</v>
      </c>
      <c r="E40" s="36">
        <v>39</v>
      </c>
      <c r="F40" s="36">
        <v>14</v>
      </c>
      <c r="G40" s="37">
        <v>55657.5</v>
      </c>
      <c r="H40" s="37">
        <v>407093</v>
      </c>
      <c r="I40" s="37">
        <v>2313.7525000000001</v>
      </c>
      <c r="J40" s="37">
        <v>465064.2525</v>
      </c>
      <c r="K40" s="54">
        <v>3980132.3735999996</v>
      </c>
      <c r="L40" s="55">
        <f t="shared" si="2"/>
        <v>4445196.6261</v>
      </c>
    </row>
    <row r="41" spans="1:12" ht="16.5" x14ac:dyDescent="0.3">
      <c r="A41" s="41" t="s">
        <v>52</v>
      </c>
      <c r="B41" s="42">
        <v>1070.4000000000001</v>
      </c>
      <c r="C41" s="35">
        <v>137</v>
      </c>
      <c r="D41" s="35">
        <v>139</v>
      </c>
      <c r="E41" s="70">
        <v>103</v>
      </c>
      <c r="F41" s="70">
        <v>36</v>
      </c>
      <c r="G41" s="37">
        <v>122025.60000000001</v>
      </c>
      <c r="H41" s="37">
        <v>1059978</v>
      </c>
      <c r="I41" s="37">
        <v>5910.018</v>
      </c>
      <c r="J41" s="37">
        <v>1187913.618</v>
      </c>
      <c r="K41" s="43">
        <v>7682025.2712000003</v>
      </c>
      <c r="L41" s="44">
        <f t="shared" si="2"/>
        <v>8869938.8892000001</v>
      </c>
    </row>
    <row r="42" spans="1:12" ht="16.5" x14ac:dyDescent="0.3">
      <c r="A42" s="41" t="s">
        <v>53</v>
      </c>
      <c r="B42" s="42">
        <v>1145.58</v>
      </c>
      <c r="C42" s="35">
        <v>325</v>
      </c>
      <c r="D42" s="35">
        <v>337</v>
      </c>
      <c r="E42" s="36">
        <v>231</v>
      </c>
      <c r="F42" s="36">
        <v>106</v>
      </c>
      <c r="G42" s="37">
        <v>327635.88</v>
      </c>
      <c r="H42" s="37">
        <v>2542411</v>
      </c>
      <c r="I42" s="37">
        <v>14350.234399999999</v>
      </c>
      <c r="J42" s="37">
        <v>2884397.1143999998</v>
      </c>
      <c r="K42" s="43">
        <v>19700591.6538</v>
      </c>
      <c r="L42" s="44">
        <f t="shared" si="2"/>
        <v>22584988.768199999</v>
      </c>
    </row>
    <row r="43" spans="1:12" ht="16.5" x14ac:dyDescent="0.3">
      <c r="A43" s="56" t="s">
        <v>54</v>
      </c>
      <c r="B43" s="42">
        <v>1204.08</v>
      </c>
      <c r="C43" s="35">
        <v>221</v>
      </c>
      <c r="D43" s="35">
        <v>227</v>
      </c>
      <c r="E43" s="36">
        <v>142</v>
      </c>
      <c r="F43" s="36">
        <v>85</v>
      </c>
      <c r="G43" s="37">
        <v>234359.76</v>
      </c>
      <c r="H43" s="81">
        <v>1687791</v>
      </c>
      <c r="I43" s="37">
        <v>9774.5187999999998</v>
      </c>
      <c r="J43" s="37">
        <f>SUM(G43:I43)</f>
        <v>1931925.2788</v>
      </c>
      <c r="K43" s="43">
        <v>13763014.4793</v>
      </c>
      <c r="L43" s="44">
        <f t="shared" si="2"/>
        <v>15694939.758099999</v>
      </c>
    </row>
    <row r="44" spans="1:12" ht="16.5" x14ac:dyDescent="0.3">
      <c r="A44" s="41" t="s">
        <v>55</v>
      </c>
      <c r="B44" s="42">
        <v>911.82</v>
      </c>
      <c r="C44" s="35">
        <v>121</v>
      </c>
      <c r="D44" s="35">
        <v>123</v>
      </c>
      <c r="E44" s="36">
        <v>74</v>
      </c>
      <c r="F44" s="36">
        <v>49</v>
      </c>
      <c r="G44" s="37">
        <v>91998.720000000001</v>
      </c>
      <c r="H44" s="37">
        <v>937082</v>
      </c>
      <c r="I44" s="37">
        <v>5145.4035999999996</v>
      </c>
      <c r="J44" s="37">
        <v>1034226.1236</v>
      </c>
      <c r="K44" s="43">
        <v>7266787.5519000012</v>
      </c>
      <c r="L44" s="44">
        <f t="shared" si="2"/>
        <v>8301013.6755000018</v>
      </c>
    </row>
    <row r="45" spans="1:12" ht="17.25" thickBot="1" x14ac:dyDescent="0.35">
      <c r="A45" s="64" t="s">
        <v>56</v>
      </c>
      <c r="B45" s="57">
        <v>911.82</v>
      </c>
      <c r="C45" s="35">
        <v>39</v>
      </c>
      <c r="D45" s="35">
        <v>40</v>
      </c>
      <c r="E45" s="65">
        <v>24</v>
      </c>
      <c r="F45" s="65">
        <v>16</v>
      </c>
      <c r="G45" s="37">
        <v>31913.7</v>
      </c>
      <c r="H45" s="37">
        <v>303399.5</v>
      </c>
      <c r="I45" s="37">
        <v>1676.566</v>
      </c>
      <c r="J45" s="37">
        <v>336989.766</v>
      </c>
      <c r="K45" s="58">
        <v>2182151.4756</v>
      </c>
      <c r="L45" s="59">
        <f t="shared" si="2"/>
        <v>2519141.2415999998</v>
      </c>
    </row>
    <row r="46" spans="1:12" ht="17.25" thickBot="1" x14ac:dyDescent="0.35">
      <c r="A46" s="19" t="s">
        <v>57</v>
      </c>
      <c r="B46" s="66"/>
      <c r="C46" s="61">
        <f>C47+C48+C49+C50+C51+C52+C53+C54</f>
        <v>2898</v>
      </c>
      <c r="D46" s="61">
        <f t="shared" ref="D46:J46" si="8">D47+D48+D49+D50+D51+D52+D53+D54</f>
        <v>2974</v>
      </c>
      <c r="E46" s="61">
        <f t="shared" si="8"/>
        <v>1839</v>
      </c>
      <c r="F46" s="61">
        <f t="shared" si="8"/>
        <v>1135</v>
      </c>
      <c r="G46" s="62">
        <f t="shared" si="8"/>
        <v>2923462.14</v>
      </c>
      <c r="H46" s="62">
        <f t="shared" si="8"/>
        <v>22551416</v>
      </c>
      <c r="I46" s="62">
        <f t="shared" si="8"/>
        <v>127374.3907</v>
      </c>
      <c r="J46" s="62">
        <f t="shared" si="8"/>
        <v>25602252.530699998</v>
      </c>
      <c r="K46" s="31">
        <v>177282417.93790001</v>
      </c>
      <c r="L46" s="22">
        <f t="shared" si="2"/>
        <v>202884670.4686</v>
      </c>
    </row>
    <row r="47" spans="1:12" ht="16.5" x14ac:dyDescent="0.3">
      <c r="A47" s="69" t="s">
        <v>58</v>
      </c>
      <c r="B47" s="53">
        <v>1395.96</v>
      </c>
      <c r="C47" s="35">
        <v>160</v>
      </c>
      <c r="D47" s="35">
        <v>162</v>
      </c>
      <c r="E47" s="70">
        <v>100</v>
      </c>
      <c r="F47" s="70">
        <v>62</v>
      </c>
      <c r="G47" s="37">
        <v>175890.96</v>
      </c>
      <c r="H47" s="37">
        <v>1236641</v>
      </c>
      <c r="I47" s="37">
        <v>7062.6598000000004</v>
      </c>
      <c r="J47" s="37">
        <v>1419594.6198</v>
      </c>
      <c r="K47" s="54">
        <v>9819574.3537999988</v>
      </c>
      <c r="L47" s="55">
        <f t="shared" si="2"/>
        <v>11239168.973599998</v>
      </c>
    </row>
    <row r="48" spans="1:12" ht="16.5" x14ac:dyDescent="0.3">
      <c r="A48" s="41" t="s">
        <v>59</v>
      </c>
      <c r="B48" s="42">
        <v>1054.68</v>
      </c>
      <c r="C48" s="35">
        <v>250</v>
      </c>
      <c r="D48" s="35">
        <v>254</v>
      </c>
      <c r="E48" s="36">
        <v>155</v>
      </c>
      <c r="F48" s="36">
        <v>99</v>
      </c>
      <c r="G48" s="37">
        <v>208826.64</v>
      </c>
      <c r="H48" s="37">
        <v>1935612</v>
      </c>
      <c r="I48" s="37">
        <v>10722.1932</v>
      </c>
      <c r="J48" s="37">
        <v>2155160.8332000002</v>
      </c>
      <c r="K48" s="43">
        <v>14970931.626899999</v>
      </c>
      <c r="L48" s="44">
        <f t="shared" si="2"/>
        <v>17126092.460099999</v>
      </c>
    </row>
    <row r="49" spans="1:12" ht="16.5" x14ac:dyDescent="0.3">
      <c r="A49" s="41" t="s">
        <v>60</v>
      </c>
      <c r="B49" s="42">
        <v>1226.3399999999999</v>
      </c>
      <c r="C49" s="35">
        <v>156</v>
      </c>
      <c r="D49" s="35">
        <v>161</v>
      </c>
      <c r="E49" s="36">
        <v>96</v>
      </c>
      <c r="F49" s="36">
        <v>65</v>
      </c>
      <c r="G49" s="37">
        <v>175306.02</v>
      </c>
      <c r="H49" s="37">
        <v>1217438.5</v>
      </c>
      <c r="I49" s="37">
        <v>6963.7226000000001</v>
      </c>
      <c r="J49" s="37">
        <v>1399708.2426</v>
      </c>
      <c r="K49" s="43">
        <v>10043751.251699999</v>
      </c>
      <c r="L49" s="44">
        <f t="shared" si="2"/>
        <v>11443459.494299999</v>
      </c>
    </row>
    <row r="50" spans="1:12" ht="16.5" x14ac:dyDescent="0.3">
      <c r="A50" s="56" t="s">
        <v>61</v>
      </c>
      <c r="B50" s="42">
        <v>1094.82</v>
      </c>
      <c r="C50" s="35">
        <v>554</v>
      </c>
      <c r="D50" s="35">
        <v>567</v>
      </c>
      <c r="E50" s="36">
        <v>372</v>
      </c>
      <c r="F50" s="36">
        <v>195</v>
      </c>
      <c r="G50" s="37">
        <v>506901.66</v>
      </c>
      <c r="H50" s="37">
        <v>4305200.5</v>
      </c>
      <c r="I50" s="37">
        <v>24060.5108</v>
      </c>
      <c r="J50" s="37">
        <v>4836162.6708000004</v>
      </c>
      <c r="K50" s="43">
        <v>35954669.050899997</v>
      </c>
      <c r="L50" s="44">
        <f t="shared" si="2"/>
        <v>40790831.721699998</v>
      </c>
    </row>
    <row r="51" spans="1:12" ht="16.5" x14ac:dyDescent="0.3">
      <c r="A51" s="41" t="s">
        <v>62</v>
      </c>
      <c r="B51" s="42">
        <v>1093.98</v>
      </c>
      <c r="C51" s="35">
        <v>515</v>
      </c>
      <c r="D51" s="35">
        <v>534</v>
      </c>
      <c r="E51" s="36">
        <v>336</v>
      </c>
      <c r="F51" s="36">
        <v>198</v>
      </c>
      <c r="G51" s="37">
        <v>502136.82</v>
      </c>
      <c r="H51" s="37">
        <v>4028684.5</v>
      </c>
      <c r="I51" s="37">
        <v>22654.106599999999</v>
      </c>
      <c r="J51" s="37">
        <v>4553475.4265999999</v>
      </c>
      <c r="K51" s="43">
        <v>31333924.853399996</v>
      </c>
      <c r="L51" s="44">
        <f t="shared" si="2"/>
        <v>35887400.279999994</v>
      </c>
    </row>
    <row r="52" spans="1:12" ht="16.5" x14ac:dyDescent="0.3">
      <c r="A52" s="41" t="s">
        <v>63</v>
      </c>
      <c r="B52" s="42">
        <v>1079.22</v>
      </c>
      <c r="C52" s="35">
        <v>502</v>
      </c>
      <c r="D52" s="35">
        <v>511</v>
      </c>
      <c r="E52" s="36">
        <v>314</v>
      </c>
      <c r="F52" s="36">
        <v>197</v>
      </c>
      <c r="G52" s="37">
        <v>520184.04</v>
      </c>
      <c r="H52" s="37">
        <v>3890426.5</v>
      </c>
      <c r="I52" s="37">
        <v>22053.0527</v>
      </c>
      <c r="J52" s="37">
        <v>4432663.5926999999</v>
      </c>
      <c r="K52" s="43">
        <v>30928006.237800002</v>
      </c>
      <c r="L52" s="44">
        <f t="shared" si="2"/>
        <v>35360669.830499999</v>
      </c>
    </row>
    <row r="53" spans="1:12" ht="16.5" x14ac:dyDescent="0.3">
      <c r="A53" s="41" t="s">
        <v>64</v>
      </c>
      <c r="B53" s="42">
        <v>1536</v>
      </c>
      <c r="C53" s="35">
        <v>69</v>
      </c>
      <c r="D53" s="35">
        <v>69</v>
      </c>
      <c r="E53" s="36">
        <v>52</v>
      </c>
      <c r="F53" s="36">
        <v>17</v>
      </c>
      <c r="G53" s="37">
        <v>75264</v>
      </c>
      <c r="H53" s="37">
        <v>529989</v>
      </c>
      <c r="I53" s="37">
        <v>3026.2649999999999</v>
      </c>
      <c r="J53" s="37">
        <v>608279.26500000001</v>
      </c>
      <c r="K53" s="43">
        <v>4291099.0916999998</v>
      </c>
      <c r="L53" s="44">
        <f t="shared" si="2"/>
        <v>4899378.3566999994</v>
      </c>
    </row>
    <row r="54" spans="1:12" ht="17.25" thickBot="1" x14ac:dyDescent="0.35">
      <c r="A54" s="64" t="s">
        <v>65</v>
      </c>
      <c r="B54" s="57">
        <v>1264.92</v>
      </c>
      <c r="C54" s="35">
        <v>692</v>
      </c>
      <c r="D54" s="35">
        <v>716</v>
      </c>
      <c r="E54" s="65">
        <v>414</v>
      </c>
      <c r="F54" s="65">
        <v>302</v>
      </c>
      <c r="G54" s="37">
        <v>758952</v>
      </c>
      <c r="H54" s="37">
        <v>5407424</v>
      </c>
      <c r="I54" s="37">
        <v>30831.88</v>
      </c>
      <c r="J54" s="37">
        <v>6197207.8799999999</v>
      </c>
      <c r="K54" s="58">
        <v>39940461.471699998</v>
      </c>
      <c r="L54" s="59">
        <f t="shared" si="2"/>
        <v>46137669.3517</v>
      </c>
    </row>
    <row r="55" spans="1:12" ht="17.25" thickBot="1" x14ac:dyDescent="0.35">
      <c r="A55" s="19" t="s">
        <v>66</v>
      </c>
      <c r="B55" s="66"/>
      <c r="C55" s="61">
        <f>C56+C57+C58+C59+C60+C61+C62+C63+C64+C65+C66+C67</f>
        <v>2850</v>
      </c>
      <c r="D55" s="61">
        <f t="shared" ref="D55:J55" si="9">D56+D57+D58+D59+D60+D61+D62+D63+D64+D65+D66+D67</f>
        <v>2904</v>
      </c>
      <c r="E55" s="61">
        <f t="shared" si="9"/>
        <v>1826</v>
      </c>
      <c r="F55" s="61">
        <f t="shared" si="9"/>
        <v>1078</v>
      </c>
      <c r="G55" s="62">
        <f t="shared" si="9"/>
        <v>2697511.1599999997</v>
      </c>
      <c r="H55" s="62">
        <f t="shared" si="9"/>
        <v>22098237</v>
      </c>
      <c r="I55" s="62">
        <f t="shared" si="9"/>
        <v>123978.74080000001</v>
      </c>
      <c r="J55" s="62">
        <f t="shared" si="9"/>
        <v>24919726.900800001</v>
      </c>
      <c r="K55" s="31">
        <v>174598206.48350003</v>
      </c>
      <c r="L55" s="22">
        <f t="shared" si="2"/>
        <v>199517933.38430002</v>
      </c>
    </row>
    <row r="56" spans="1:12" ht="16.5" x14ac:dyDescent="0.3">
      <c r="A56" s="33" t="s">
        <v>67</v>
      </c>
      <c r="B56" s="34">
        <v>1122.96</v>
      </c>
      <c r="C56" s="71">
        <v>340</v>
      </c>
      <c r="D56" s="71">
        <v>349</v>
      </c>
      <c r="E56" s="72">
        <v>224</v>
      </c>
      <c r="F56" s="72">
        <v>125</v>
      </c>
      <c r="G56" s="73">
        <v>326781.36</v>
      </c>
      <c r="H56" s="73">
        <v>2646104.5</v>
      </c>
      <c r="I56" s="73">
        <v>14864.4293</v>
      </c>
      <c r="J56" s="73">
        <v>2987750.2892999998</v>
      </c>
      <c r="K56" s="74">
        <v>16815136.354799997</v>
      </c>
      <c r="L56" s="55">
        <f t="shared" si="2"/>
        <v>19802886.644099995</v>
      </c>
    </row>
    <row r="57" spans="1:12" ht="16.5" x14ac:dyDescent="0.3">
      <c r="A57" s="41" t="s">
        <v>68</v>
      </c>
      <c r="B57" s="42">
        <v>1182.48</v>
      </c>
      <c r="C57" s="35">
        <v>65</v>
      </c>
      <c r="D57" s="35">
        <v>66</v>
      </c>
      <c r="E57" s="36">
        <v>43</v>
      </c>
      <c r="F57" s="36">
        <v>23</v>
      </c>
      <c r="G57" s="37">
        <v>56759.040000000001</v>
      </c>
      <c r="H57" s="37">
        <v>503105.5</v>
      </c>
      <c r="I57" s="37">
        <v>2799.3227000000002</v>
      </c>
      <c r="J57" s="37">
        <v>562663.86270000006</v>
      </c>
      <c r="K57" s="43">
        <v>4052722.0160999997</v>
      </c>
      <c r="L57" s="44">
        <f t="shared" si="2"/>
        <v>4615385.8788000001</v>
      </c>
    </row>
    <row r="58" spans="1:12" ht="16.5" x14ac:dyDescent="0.3">
      <c r="A58" s="41" t="s">
        <v>69</v>
      </c>
      <c r="B58" s="42">
        <v>1100.82</v>
      </c>
      <c r="C58" s="35">
        <v>52</v>
      </c>
      <c r="D58" s="35">
        <v>54</v>
      </c>
      <c r="E58" s="36">
        <v>41</v>
      </c>
      <c r="F58" s="36">
        <v>13</v>
      </c>
      <c r="G58" s="37">
        <v>50637.72</v>
      </c>
      <c r="H58" s="37">
        <v>407093</v>
      </c>
      <c r="I58" s="37">
        <v>2288.6536000000001</v>
      </c>
      <c r="J58" s="37">
        <v>460019.37359999999</v>
      </c>
      <c r="K58" s="43">
        <v>3925322.9097000002</v>
      </c>
      <c r="L58" s="44">
        <f t="shared" si="2"/>
        <v>4385342.2833000002</v>
      </c>
    </row>
    <row r="59" spans="1:12" ht="16.5" x14ac:dyDescent="0.3">
      <c r="A59" s="41" t="s">
        <v>70</v>
      </c>
      <c r="B59" s="42">
        <v>1122.5999999999999</v>
      </c>
      <c r="C59" s="35">
        <v>76</v>
      </c>
      <c r="D59" s="35">
        <v>78</v>
      </c>
      <c r="E59" s="36">
        <v>52</v>
      </c>
      <c r="F59" s="36">
        <v>26</v>
      </c>
      <c r="G59" s="37">
        <v>63988.2</v>
      </c>
      <c r="H59" s="37">
        <v>591437</v>
      </c>
      <c r="I59" s="37">
        <v>3277.1260000000002</v>
      </c>
      <c r="J59" s="37">
        <v>658702.326</v>
      </c>
      <c r="K59" s="43">
        <v>4783965.7445999999</v>
      </c>
      <c r="L59" s="44">
        <f t="shared" si="2"/>
        <v>5442668.0706000002</v>
      </c>
    </row>
    <row r="60" spans="1:12" ht="16.5" x14ac:dyDescent="0.3">
      <c r="A60" s="41" t="s">
        <v>71</v>
      </c>
      <c r="B60" s="42">
        <v>1165.74</v>
      </c>
      <c r="C60" s="35">
        <v>552</v>
      </c>
      <c r="D60" s="35">
        <v>566</v>
      </c>
      <c r="E60" s="36">
        <v>351</v>
      </c>
      <c r="F60" s="36">
        <v>215</v>
      </c>
      <c r="G60" s="37">
        <v>542069.1</v>
      </c>
      <c r="H60" s="37">
        <v>4293679</v>
      </c>
      <c r="I60" s="37">
        <v>24178.7405</v>
      </c>
      <c r="J60" s="37">
        <v>4859926.8404999999</v>
      </c>
      <c r="K60" s="43">
        <v>36804156.636899993</v>
      </c>
      <c r="L60" s="44">
        <f t="shared" si="2"/>
        <v>41664083.47739999</v>
      </c>
    </row>
    <row r="61" spans="1:12" ht="16.5" x14ac:dyDescent="0.3">
      <c r="A61" s="41" t="s">
        <v>72</v>
      </c>
      <c r="B61" s="42">
        <v>1062.3599999999999</v>
      </c>
      <c r="C61" s="35">
        <v>422</v>
      </c>
      <c r="D61" s="35">
        <v>424</v>
      </c>
      <c r="E61" s="36">
        <v>277</v>
      </c>
      <c r="F61" s="36">
        <v>147</v>
      </c>
      <c r="G61" s="37">
        <v>394373</v>
      </c>
      <c r="H61" s="37">
        <v>3249063</v>
      </c>
      <c r="I61" s="37">
        <v>18217.18</v>
      </c>
      <c r="J61" s="37">
        <v>3661653.18</v>
      </c>
      <c r="K61" s="43">
        <v>26027646.357899997</v>
      </c>
      <c r="L61" s="44">
        <f t="shared" si="2"/>
        <v>29689299.537899997</v>
      </c>
    </row>
    <row r="62" spans="1:12" ht="16.5" x14ac:dyDescent="0.3">
      <c r="A62" s="41" t="s">
        <v>73</v>
      </c>
      <c r="B62" s="42">
        <v>1122</v>
      </c>
      <c r="C62" s="35">
        <v>360</v>
      </c>
      <c r="D62" s="35">
        <v>370</v>
      </c>
      <c r="E62" s="36">
        <v>237</v>
      </c>
      <c r="F62" s="36">
        <v>133</v>
      </c>
      <c r="G62" s="37">
        <v>329868</v>
      </c>
      <c r="H62" s="37">
        <v>2803565</v>
      </c>
      <c r="I62" s="37">
        <v>15667.165000000001</v>
      </c>
      <c r="J62" s="37">
        <v>3149100.165</v>
      </c>
      <c r="K62" s="43">
        <v>22296719.412299998</v>
      </c>
      <c r="L62" s="44">
        <f t="shared" si="2"/>
        <v>25445819.577299997</v>
      </c>
    </row>
    <row r="63" spans="1:12" ht="16.5" x14ac:dyDescent="0.3">
      <c r="A63" s="41" t="s">
        <v>74</v>
      </c>
      <c r="B63" s="42">
        <v>1074.3599999999999</v>
      </c>
      <c r="C63" s="35">
        <v>323</v>
      </c>
      <c r="D63" s="35">
        <v>323</v>
      </c>
      <c r="E63" s="36">
        <v>185</v>
      </c>
      <c r="F63" s="36">
        <v>138</v>
      </c>
      <c r="G63" s="37">
        <v>278259.24</v>
      </c>
      <c r="H63" s="37">
        <v>2480963</v>
      </c>
      <c r="I63" s="37">
        <v>13796.111199999999</v>
      </c>
      <c r="J63" s="37">
        <v>2773018.3511999999</v>
      </c>
      <c r="K63" s="43">
        <v>18973116.142700002</v>
      </c>
      <c r="L63" s="44">
        <f t="shared" si="2"/>
        <v>21746134.493900001</v>
      </c>
    </row>
    <row r="64" spans="1:12" ht="16.5" x14ac:dyDescent="0.3">
      <c r="A64" s="41" t="s">
        <v>75</v>
      </c>
      <c r="B64" s="42">
        <v>1047.48</v>
      </c>
      <c r="C64" s="35">
        <v>275</v>
      </c>
      <c r="D64" s="35">
        <v>278</v>
      </c>
      <c r="E64" s="36">
        <v>185</v>
      </c>
      <c r="F64" s="36">
        <v>93</v>
      </c>
      <c r="G64" s="37">
        <v>259775.04</v>
      </c>
      <c r="H64" s="37">
        <v>2123796.5</v>
      </c>
      <c r="I64" s="37">
        <v>11917.8577</v>
      </c>
      <c r="J64" s="37">
        <v>2395489.3977000001</v>
      </c>
      <c r="K64" s="43">
        <v>16900119.195</v>
      </c>
      <c r="L64" s="44">
        <f t="shared" si="2"/>
        <v>19295608.592700001</v>
      </c>
    </row>
    <row r="65" spans="1:12" ht="16.5" x14ac:dyDescent="0.3">
      <c r="A65" s="41" t="s">
        <v>76</v>
      </c>
      <c r="B65" s="42">
        <v>1346.94</v>
      </c>
      <c r="C65" s="35">
        <v>65</v>
      </c>
      <c r="D65" s="35">
        <v>69</v>
      </c>
      <c r="E65" s="36">
        <v>47</v>
      </c>
      <c r="F65" s="36">
        <v>22</v>
      </c>
      <c r="G65" s="37">
        <v>76775.58</v>
      </c>
      <c r="H65" s="37">
        <v>514627</v>
      </c>
      <c r="I65" s="37">
        <v>2957.0129000000002</v>
      </c>
      <c r="J65" s="37">
        <v>594359.59290000005</v>
      </c>
      <c r="K65" s="43">
        <v>4017066.7467</v>
      </c>
      <c r="L65" s="44">
        <f t="shared" si="2"/>
        <v>4611426.3396000005</v>
      </c>
    </row>
    <row r="66" spans="1:12" ht="16.5" x14ac:dyDescent="0.3">
      <c r="A66" s="41" t="s">
        <v>77</v>
      </c>
      <c r="B66" s="42">
        <v>1352.34</v>
      </c>
      <c r="C66" s="35">
        <v>255</v>
      </c>
      <c r="D66" s="35">
        <v>261</v>
      </c>
      <c r="E66" s="36">
        <v>148</v>
      </c>
      <c r="F66" s="36">
        <v>113</v>
      </c>
      <c r="G66" s="37">
        <v>246125.88</v>
      </c>
      <c r="H66" s="37">
        <v>1981698</v>
      </c>
      <c r="I66" s="37">
        <v>11139.1194</v>
      </c>
      <c r="J66" s="37">
        <v>2238962.9994000001</v>
      </c>
      <c r="K66" s="43">
        <v>15793007.6976</v>
      </c>
      <c r="L66" s="44">
        <f t="shared" si="2"/>
        <v>18031970.697000001</v>
      </c>
    </row>
    <row r="67" spans="1:12" ht="17.25" thickBot="1" x14ac:dyDescent="0.35">
      <c r="A67" s="45" t="s">
        <v>78</v>
      </c>
      <c r="B67" s="75">
        <v>1441.98</v>
      </c>
      <c r="C67" s="76">
        <v>65</v>
      </c>
      <c r="D67" s="76">
        <v>66</v>
      </c>
      <c r="E67" s="77">
        <v>36</v>
      </c>
      <c r="F67" s="77">
        <v>30</v>
      </c>
      <c r="G67" s="78">
        <v>72099</v>
      </c>
      <c r="H67" s="78">
        <v>503105.5</v>
      </c>
      <c r="I67" s="78">
        <v>2876.0225</v>
      </c>
      <c r="J67" s="78">
        <v>578080.52249999996</v>
      </c>
      <c r="K67" s="79">
        <v>4209227.2692</v>
      </c>
      <c r="L67" s="80">
        <f t="shared" si="2"/>
        <v>4787307.7916999999</v>
      </c>
    </row>
  </sheetData>
  <mergeCells count="8">
    <mergeCell ref="A1:L1"/>
    <mergeCell ref="A2:A3"/>
    <mergeCell ref="C2:C3"/>
    <mergeCell ref="D2:D3"/>
    <mergeCell ref="E2:F2"/>
    <mergeCell ref="G2:J2"/>
    <mergeCell ref="K2:K3"/>
    <mergeCell ref="L2:L3"/>
  </mergeCells>
  <pageMargins left="0.25" right="0.25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юзер</dc:creator>
  <cp:lastModifiedBy>юзер</cp:lastModifiedBy>
  <dcterms:created xsi:type="dcterms:W3CDTF">2024-10-10T10:57:54Z</dcterms:created>
  <dcterms:modified xsi:type="dcterms:W3CDTF">2024-10-10T10:59:34Z</dcterms:modified>
</cp:coreProperties>
</file>