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5EB7FDC8-F673-410B-894D-BE48E36BB1F2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01.02-07.02.24г" sheetId="3" r:id="rId1"/>
    <sheet name="Лист1" sheetId="4" state="hidden" r:id="rId2"/>
    <sheet name="Лист3" sheetId="6" state="hidden" r:id="rId3"/>
    <sheet name="Лист2" sheetId="5" state="hidden" r:id="rId4"/>
  </sheets>
  <definedNames>
    <definedName name="_xlnm.Print_Area" localSheetId="0">'01.02-07.02.24г'!$A$1:$S$87</definedName>
  </definedNames>
  <calcPr calcId="191029"/>
</workbook>
</file>

<file path=xl/calcChain.xml><?xml version="1.0" encoding="utf-8"?>
<calcChain xmlns="http://schemas.openxmlformats.org/spreadsheetml/2006/main">
  <c r="R57" i="3" l="1"/>
  <c r="R58" i="3" s="1"/>
  <c r="R45" i="3"/>
  <c r="R46" i="3"/>
  <c r="R47" i="3"/>
  <c r="R48" i="3"/>
  <c r="R49" i="3"/>
  <c r="R50" i="3"/>
  <c r="R51" i="3"/>
  <c r="R52" i="3"/>
  <c r="R53" i="3"/>
  <c r="R54" i="3"/>
  <c r="R55" i="3"/>
  <c r="R44" i="3"/>
  <c r="R29" i="3"/>
  <c r="R31" i="3"/>
  <c r="R32" i="3"/>
  <c r="R33" i="3"/>
  <c r="R34" i="3"/>
  <c r="R35" i="3"/>
  <c r="R30" i="3"/>
  <c r="R13" i="3"/>
  <c r="R14" i="3"/>
  <c r="R15" i="3"/>
  <c r="R16" i="3"/>
  <c r="R17" i="3"/>
  <c r="R18" i="3"/>
  <c r="R19" i="3"/>
  <c r="R12" i="3"/>
  <c r="R22" i="3"/>
  <c r="R23" i="3"/>
  <c r="R24" i="3"/>
  <c r="R25" i="3"/>
  <c r="R26" i="3"/>
  <c r="R38" i="3"/>
  <c r="R39" i="3"/>
  <c r="R40" i="3"/>
  <c r="R41" i="3"/>
  <c r="R60" i="3"/>
  <c r="R61" i="3"/>
  <c r="R62" i="3"/>
  <c r="R63" i="3"/>
  <c r="R64" i="3"/>
  <c r="R65" i="3"/>
  <c r="R66" i="3"/>
  <c r="R69" i="3"/>
  <c r="R70" i="3"/>
  <c r="R71" i="3"/>
  <c r="R72" i="3"/>
  <c r="R73" i="3"/>
  <c r="R75" i="3"/>
  <c r="R6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4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C58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56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2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7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R42" i="3" l="1"/>
  <c r="R27" i="3"/>
  <c r="R74" i="3"/>
  <c r="R67" i="3"/>
  <c r="R20" i="3"/>
  <c r="R56" i="3"/>
  <c r="F36" i="3"/>
  <c r="F76" i="3" s="1"/>
  <c r="E36" i="3"/>
  <c r="E76" i="3" s="1"/>
  <c r="D36" i="3"/>
  <c r="D76" i="3" s="1"/>
  <c r="C36" i="3"/>
  <c r="C76" i="3" s="1"/>
  <c r="R9" i="3"/>
  <c r="R8" i="3"/>
  <c r="R7" i="3"/>
  <c r="S10" i="3" l="1"/>
  <c r="R10" i="3"/>
  <c r="G36" i="3"/>
  <c r="G76" i="3" s="1"/>
  <c r="H36" i="3"/>
  <c r="H76" i="3" s="1"/>
  <c r="S75" i="3"/>
  <c r="I36" i="3" l="1"/>
  <c r="I76" i="3" s="1"/>
  <c r="S20" i="3"/>
  <c r="K36" i="3" l="1"/>
  <c r="K76" i="3" s="1"/>
  <c r="J36" i="3"/>
  <c r="J76" i="3" s="1"/>
  <c r="S27" i="3"/>
  <c r="M36" i="3" l="1"/>
  <c r="M76" i="3" s="1"/>
  <c r="L36" i="3"/>
  <c r="L76" i="3" s="1"/>
  <c r="Q36" i="3" l="1"/>
  <c r="Q76" i="3" s="1"/>
  <c r="O36" i="3"/>
  <c r="O76" i="3" s="1"/>
  <c r="N36" i="3"/>
  <c r="N76" i="3" s="1"/>
  <c r="S42" i="3"/>
  <c r="P36" i="3" l="1"/>
  <c r="P76" i="3" s="1"/>
  <c r="S56" i="3"/>
  <c r="R36" i="3" l="1"/>
  <c r="R76" i="3" s="1"/>
  <c r="R78" i="3" s="1"/>
  <c r="S36" i="3"/>
  <c r="S58" i="3"/>
  <c r="S67" i="3" l="1"/>
  <c r="S74" i="3" l="1"/>
  <c r="S76" i="3" s="1"/>
</calcChain>
</file>

<file path=xl/sharedStrings.xml><?xml version="1.0" encoding="utf-8"?>
<sst xmlns="http://schemas.openxmlformats.org/spreadsheetml/2006/main" count="95" uniqueCount="87">
  <si>
    <t>№</t>
  </si>
  <si>
    <t>ИТОГО:</t>
  </si>
  <si>
    <t>г. Бишкек</t>
  </si>
  <si>
    <t>Итого:</t>
  </si>
  <si>
    <t>Регионы</t>
  </si>
  <si>
    <t>Джалал-Абадская обл</t>
  </si>
  <si>
    <t>г. Кара-Куль</t>
  </si>
  <si>
    <t>г. Джалал-Абад</t>
  </si>
  <si>
    <t>г. Майлуу-Суу</t>
  </si>
  <si>
    <t>Иссык-Кульская обл</t>
  </si>
  <si>
    <t>г. Каракол</t>
  </si>
  <si>
    <t>г. Балыкчы</t>
  </si>
  <si>
    <t>г. Кызыл-Кия</t>
  </si>
  <si>
    <t>г. Сулюкта</t>
  </si>
  <si>
    <t>ВСЕГО:</t>
  </si>
  <si>
    <r>
      <rPr>
        <b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. Семейные отношения и конфликты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</si>
  <si>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 Семейное насилие</t>
    </r>
  </si>
  <si>
    <r>
      <rPr>
        <b/>
        <sz val="10"/>
        <color theme="1"/>
        <rFont val="Times New Roman"/>
        <family val="1"/>
        <charset val="204"/>
      </rPr>
      <t>5</t>
    </r>
    <r>
      <rPr>
        <sz val="10"/>
        <color theme="1"/>
        <rFont val="Times New Roman"/>
        <family val="1"/>
        <charset val="204"/>
      </rPr>
      <t xml:space="preserve">. Суицид </t>
    </r>
  </si>
  <si>
    <r>
      <rPr>
        <b/>
        <sz val="10"/>
        <color theme="1"/>
        <rFont val="Times New Roman"/>
        <family val="1"/>
        <charset val="204"/>
      </rPr>
      <t>7.</t>
    </r>
    <r>
      <rPr>
        <sz val="10"/>
        <color theme="1"/>
        <rFont val="Times New Roman"/>
        <family val="1"/>
        <charset val="204"/>
      </rPr>
      <t xml:space="preserve"> Рэкет в школе </t>
    </r>
  </si>
  <si>
    <r>
      <rPr>
        <b/>
        <sz val="10"/>
        <color theme="1"/>
        <rFont val="Times New Roman"/>
        <family val="1"/>
        <charset val="204"/>
      </rPr>
      <t>8.</t>
    </r>
    <r>
      <rPr>
        <sz val="10"/>
        <color theme="1"/>
        <rFont val="Times New Roman"/>
        <family val="1"/>
        <charset val="204"/>
      </rPr>
      <t xml:space="preserve"> Пренебре                                  жительное отношение                 к детям        </t>
    </r>
  </si>
  <si>
    <r>
      <rPr>
        <b/>
        <sz val="10"/>
        <color theme="1"/>
        <rFont val="Times New Roman"/>
        <family val="1"/>
        <charset val="204"/>
      </rPr>
      <t>9.</t>
    </r>
    <r>
      <rPr>
        <sz val="10"/>
        <color theme="1"/>
        <rFont val="Times New Roman"/>
        <family val="1"/>
        <charset val="204"/>
      </rPr>
      <t xml:space="preserve"> Система образования </t>
    </r>
  </si>
  <si>
    <r>
      <rPr>
        <b/>
        <sz val="10"/>
        <color theme="1"/>
        <rFont val="Times New Roman"/>
        <family val="1"/>
        <charset val="204"/>
      </rPr>
      <t>10.</t>
    </r>
    <r>
      <rPr>
        <sz val="10"/>
        <color theme="1"/>
        <rFont val="Times New Roman"/>
        <family val="1"/>
        <charset val="204"/>
      </rPr>
      <t xml:space="preserve"> Меди                     цинское обеспечение</t>
    </r>
  </si>
  <si>
    <r>
      <rPr>
        <b/>
        <sz val="10"/>
        <color theme="1"/>
        <rFont val="Times New Roman"/>
        <family val="1"/>
        <charset val="204"/>
      </rPr>
      <t>12.</t>
    </r>
    <r>
      <rPr>
        <sz val="10"/>
        <color theme="1"/>
        <rFont val="Times New Roman"/>
        <family val="1"/>
        <charset val="204"/>
      </rPr>
      <t xml:space="preserve"> Оказание помощи </t>
    </r>
  </si>
  <si>
    <r>
      <rPr>
        <b/>
        <sz val="10"/>
        <color theme="1"/>
        <rFont val="Times New Roman"/>
        <family val="1"/>
        <charset val="204"/>
      </rPr>
      <t>13.</t>
    </r>
    <r>
      <rPr>
        <sz val="10"/>
        <color theme="1"/>
        <rFont val="Times New Roman"/>
        <family val="1"/>
        <charset val="204"/>
      </rPr>
      <t xml:space="preserve"> Оказание социальной помощи </t>
    </r>
  </si>
  <si>
    <r>
      <rPr>
        <b/>
        <sz val="10"/>
        <color theme="1"/>
        <rFont val="Times New Roman"/>
        <family val="1"/>
        <charset val="204"/>
      </rPr>
      <t xml:space="preserve">14. </t>
    </r>
    <r>
      <rPr>
        <sz val="10"/>
        <color theme="1"/>
        <rFont val="Times New Roman"/>
        <family val="1"/>
        <charset val="204"/>
      </rPr>
      <t xml:space="preserve">Информа                   ция о деятель                           ности ЦТДД </t>
    </r>
  </si>
  <si>
    <r>
      <rPr>
        <b/>
        <sz val="10"/>
        <color theme="1"/>
        <rFont val="Times New Roman"/>
        <family val="1"/>
        <charset val="204"/>
      </rPr>
      <t xml:space="preserve">15. </t>
    </r>
    <r>
      <rPr>
        <sz val="10"/>
        <color theme="1"/>
        <rFont val="Times New Roman"/>
        <family val="1"/>
        <charset val="204"/>
      </rPr>
      <t xml:space="preserve">Другие вопросы </t>
    </r>
  </si>
  <si>
    <r>
      <rPr>
        <b/>
        <sz val="10"/>
        <color theme="1"/>
        <rFont val="Times New Roman"/>
        <family val="1"/>
        <charset val="204"/>
      </rPr>
      <t xml:space="preserve">1. </t>
    </r>
    <r>
      <rPr>
        <sz val="10"/>
        <color theme="1"/>
        <rFont val="Times New Roman"/>
        <family val="1"/>
        <charset val="204"/>
      </rPr>
      <t xml:space="preserve">Психоло                    гическое расс               тройство </t>
    </r>
  </si>
  <si>
    <r>
      <rPr>
        <b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 xml:space="preserve">. Жестокое обращение и насилие в отноше                   нии детей </t>
    </r>
  </si>
  <si>
    <t>контр.             цифра</t>
  </si>
  <si>
    <t>Анонимы</t>
  </si>
  <si>
    <t>Кочкорский р-н</t>
  </si>
  <si>
    <t>Ленинский р-н</t>
  </si>
  <si>
    <t>Первомайский р-н</t>
  </si>
  <si>
    <t>Свердловский р-н</t>
  </si>
  <si>
    <t>Октябрьский р-н</t>
  </si>
  <si>
    <t>Кеминский р-н</t>
  </si>
  <si>
    <t>Иссык-Атинский р-н</t>
  </si>
  <si>
    <t>Аламудунский р-н</t>
  </si>
  <si>
    <t>Сокулукский р-н</t>
  </si>
  <si>
    <t>Московский р-н</t>
  </si>
  <si>
    <t>Жайыльский р-н</t>
  </si>
  <si>
    <t>Панфиловский р-н</t>
  </si>
  <si>
    <t>Ак-Талинский р-н</t>
  </si>
  <si>
    <t>Жумгальский р-н</t>
  </si>
  <si>
    <t>Ат-Башинский р-н</t>
  </si>
  <si>
    <t>Джети-Огузский р-н</t>
  </si>
  <si>
    <t>Тонский р-н</t>
  </si>
  <si>
    <t>Иссык-Кульский р-н</t>
  </si>
  <si>
    <t>Тюпский р-н</t>
  </si>
  <si>
    <t>Нарынский р-н и город</t>
  </si>
  <si>
    <t>Таласский р-н и город</t>
  </si>
  <si>
    <t>Бакай-Атинский р-н</t>
  </si>
  <si>
    <t>Ч.Айтматов р-н</t>
  </si>
  <si>
    <t>Манасский р-н</t>
  </si>
  <si>
    <t>Токтогульский р-н</t>
  </si>
  <si>
    <t>Базар-Коргонский р-н</t>
  </si>
  <si>
    <t>Ноокенский р-н</t>
  </si>
  <si>
    <t>Сузакский р-н</t>
  </si>
  <si>
    <t>Аксыйский р-н</t>
  </si>
  <si>
    <t>Ала-Букинский р-н</t>
  </si>
  <si>
    <t>Чаткальский р-н</t>
  </si>
  <si>
    <t>Тогуз-Тороузский р-н</t>
  </si>
  <si>
    <t>Узгенский р-н и город</t>
  </si>
  <si>
    <t>Араванский р-н</t>
  </si>
  <si>
    <t>Ноокатский р-н</t>
  </si>
  <si>
    <t>Кара-Кульжинский р-н</t>
  </si>
  <si>
    <t>Алайский р-н</t>
  </si>
  <si>
    <t>Чон-Алайский р-н</t>
  </si>
  <si>
    <t>Баткенский р-н и город</t>
  </si>
  <si>
    <t>Кадамжайский р-н</t>
  </si>
  <si>
    <t>Лейлекский р-н</t>
  </si>
  <si>
    <r>
      <rPr>
        <b/>
        <sz val="9"/>
        <color theme="1"/>
        <rFont val="Times New Roman"/>
        <family val="1"/>
        <charset val="204"/>
      </rPr>
      <t>6.</t>
    </r>
    <r>
      <rPr>
        <sz val="9"/>
        <color theme="1"/>
        <rFont val="Times New Roman"/>
        <family val="1"/>
        <charset val="204"/>
      </rPr>
      <t xml:space="preserve"> Воспитание, поведение, взаимооотнош. детей и родителей, учеников и преподавателей</t>
    </r>
  </si>
  <si>
    <t>Кара-Сууйский р-н</t>
  </si>
  <si>
    <t>Ак-Сууйский р-н</t>
  </si>
  <si>
    <t>г. Таш-Комур</t>
  </si>
  <si>
    <t xml:space="preserve">   </t>
  </si>
  <si>
    <t>ИТОГО по регионам</t>
  </si>
  <si>
    <t>Звонки разного характера</t>
  </si>
  <si>
    <t xml:space="preserve">Чуйский р-н и г.Токмок </t>
  </si>
  <si>
    <r>
      <rPr>
        <b/>
        <sz val="10"/>
        <color theme="1"/>
        <rFont val="Times New Roman"/>
        <family val="1"/>
        <charset val="204"/>
      </rPr>
      <t>11.</t>
    </r>
    <r>
      <rPr>
        <sz val="10"/>
        <color theme="1"/>
        <rFont val="Times New Roman"/>
        <family val="1"/>
        <charset val="204"/>
      </rPr>
      <t xml:space="preserve"> Жалоба на работу или сотрудн. террит. подраздел. госорганов, ОМСУ и др. организаций</t>
    </r>
  </si>
  <si>
    <t>г. Ош</t>
  </si>
  <si>
    <t>Баткенская область</t>
  </si>
  <si>
    <t>Ошская область</t>
  </si>
  <si>
    <t>Таласская область</t>
  </si>
  <si>
    <t>Нарынская область</t>
  </si>
  <si>
    <t>Чуйская область</t>
  </si>
  <si>
    <t>Количество поступивших обращений (звонков) абонентов на "Телефон доверия для детей"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</si>
</sst>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b/>
      <sz val="2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B2E58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2" fillId="0" borderId="3" xfId="0" applyFont="1" applyBorder="1"/>
    <xf numFmtId="0" fontId="12" fillId="0" borderId="1" xfId="0" applyFont="1" applyBorder="1"/>
    <xf numFmtId="0" fontId="11" fillId="0" borderId="1" xfId="0" applyFont="1" applyBorder="1"/>
    <xf numFmtId="0" fontId="11" fillId="0" borderId="2" xfId="0" applyFont="1" applyBorder="1"/>
    <xf numFmtId="0" fontId="12" fillId="0" borderId="16" xfId="0" applyFont="1" applyBorder="1"/>
    <xf numFmtId="0" fontId="12" fillId="0" borderId="13" xfId="0" applyFont="1" applyBorder="1"/>
    <xf numFmtId="0" fontId="11" fillId="0" borderId="13" xfId="0" applyFont="1" applyBorder="1"/>
    <xf numFmtId="0" fontId="11" fillId="0" borderId="15" xfId="0" applyFont="1" applyBorder="1"/>
    <xf numFmtId="0" fontId="12" fillId="0" borderId="9" xfId="0" applyFont="1" applyBorder="1"/>
    <xf numFmtId="0" fontId="12" fillId="0" borderId="10" xfId="0" applyFont="1" applyBorder="1"/>
    <xf numFmtId="0" fontId="11" fillId="0" borderId="10" xfId="0" applyFont="1" applyBorder="1"/>
    <xf numFmtId="0" fontId="11" fillId="0" borderId="11" xfId="0" applyFont="1" applyBorder="1"/>
    <xf numFmtId="0" fontId="4" fillId="0" borderId="2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3" fillId="0" borderId="7" xfId="0" applyFont="1" applyBorder="1" applyAlignment="1">
      <alignment horizontal="left" vertical="center" wrapText="1"/>
    </xf>
    <xf numFmtId="0" fontId="5" fillId="0" borderId="20" xfId="0" applyFont="1" applyBorder="1"/>
    <xf numFmtId="0" fontId="4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2" fillId="0" borderId="30" xfId="0" applyFont="1" applyBorder="1"/>
    <xf numFmtId="0" fontId="12" fillId="0" borderId="31" xfId="0" applyFont="1" applyBorder="1"/>
    <xf numFmtId="0" fontId="11" fillId="0" borderId="31" xfId="0" applyFont="1" applyBorder="1"/>
    <xf numFmtId="0" fontId="11" fillId="0" borderId="32" xfId="0" applyFont="1" applyBorder="1"/>
    <xf numFmtId="0" fontId="11" fillId="0" borderId="2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left"/>
    </xf>
    <xf numFmtId="0" fontId="2" fillId="3" borderId="29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7" fillId="0" borderId="14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0" fillId="4" borderId="0" xfId="0" applyFill="1"/>
    <xf numFmtId="0" fontId="3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1" fillId="4" borderId="10" xfId="0" applyFont="1" applyFill="1" applyBorder="1"/>
    <xf numFmtId="0" fontId="11" fillId="4" borderId="1" xfId="0" applyFont="1" applyFill="1" applyBorder="1"/>
    <xf numFmtId="0" fontId="11" fillId="4" borderId="13" xfId="0" applyFont="1" applyFill="1" applyBorder="1"/>
    <xf numFmtId="0" fontId="11" fillId="4" borderId="31" xfId="0" applyFont="1" applyFill="1" applyBorder="1"/>
    <xf numFmtId="0" fontId="16" fillId="4" borderId="0" xfId="0" applyFont="1" applyFill="1"/>
    <xf numFmtId="0" fontId="4" fillId="4" borderId="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15" fillId="4" borderId="0" xfId="0" applyFont="1" applyFill="1"/>
    <xf numFmtId="0" fontId="4" fillId="4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9" xfId="0" applyFont="1" applyFill="1" applyBorder="1"/>
    <xf numFmtId="0" fontId="7" fillId="6" borderId="1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10" fillId="6" borderId="0" xfId="0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10" fillId="7" borderId="0" xfId="0" applyFont="1" applyFill="1"/>
    <xf numFmtId="0" fontId="19" fillId="8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B2E58F"/>
      <color rgb="FFCCFF33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"/>
  <sheetViews>
    <sheetView tabSelected="1" view="pageBreakPreview" zoomScale="89" zoomScaleNormal="89" zoomScaleSheetLayoutView="89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B2" sqref="B2:R2"/>
    </sheetView>
  </sheetViews>
  <sheetFormatPr defaultRowHeight="15" x14ac:dyDescent="0.25"/>
  <cols>
    <col min="1" max="1" width="4.5703125" customWidth="1"/>
    <col min="2" max="2" width="22.28515625" customWidth="1"/>
    <col min="3" max="6" width="11.28515625" customWidth="1"/>
    <col min="7" max="7" width="10.28515625" customWidth="1"/>
    <col min="8" max="8" width="13.28515625" customWidth="1"/>
    <col min="9" max="9" width="10.28515625" customWidth="1"/>
    <col min="10" max="10" width="11.28515625" customWidth="1"/>
    <col min="11" max="11" width="11.28515625" style="65" customWidth="1"/>
    <col min="12" max="12" width="11.28515625" customWidth="1"/>
    <col min="13" max="13" width="11.7109375" customWidth="1"/>
    <col min="14" max="15" width="11.28515625" style="65" customWidth="1"/>
    <col min="16" max="16" width="11.28515625" customWidth="1"/>
    <col min="17" max="17" width="9.7109375" customWidth="1"/>
    <col min="18" max="18" width="9.85546875" customWidth="1"/>
  </cols>
  <sheetData>
    <row r="1" spans="1:21" ht="13.5" customHeight="1" x14ac:dyDescent="0.25">
      <c r="A1" s="101"/>
      <c r="B1" s="101"/>
      <c r="C1" s="101"/>
      <c r="D1" s="101"/>
      <c r="E1" s="101"/>
      <c r="F1" s="101"/>
      <c r="G1" s="101"/>
    </row>
    <row r="2" spans="1:21" ht="17.25" customHeight="1" x14ac:dyDescent="0.25">
      <c r="A2" s="3"/>
      <c r="B2" s="101" t="s">
        <v>86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21" ht="15.75" customHeight="1" thickBot="1" x14ac:dyDescent="0.3">
      <c r="A3" s="1"/>
      <c r="B3" s="1"/>
      <c r="C3" s="1"/>
      <c r="D3" s="1"/>
      <c r="E3" s="1"/>
      <c r="F3" s="1"/>
      <c r="G3" s="1"/>
    </row>
    <row r="4" spans="1:21" ht="106.5" customHeight="1" thickBot="1" x14ac:dyDescent="0.3">
      <c r="A4" s="4" t="s">
        <v>0</v>
      </c>
      <c r="B4" s="24" t="s">
        <v>4</v>
      </c>
      <c r="C4" s="22" t="s">
        <v>26</v>
      </c>
      <c r="D4" s="12" t="s">
        <v>15</v>
      </c>
      <c r="E4" s="13" t="s">
        <v>16</v>
      </c>
      <c r="F4" s="13" t="s">
        <v>27</v>
      </c>
      <c r="G4" s="12" t="s">
        <v>17</v>
      </c>
      <c r="H4" s="47" t="s">
        <v>71</v>
      </c>
      <c r="I4" s="14" t="s">
        <v>18</v>
      </c>
      <c r="J4" s="14" t="s">
        <v>19</v>
      </c>
      <c r="K4" s="66" t="s">
        <v>20</v>
      </c>
      <c r="L4" s="14" t="s">
        <v>21</v>
      </c>
      <c r="M4" s="14" t="s">
        <v>79</v>
      </c>
      <c r="N4" s="66" t="s">
        <v>22</v>
      </c>
      <c r="O4" s="66" t="s">
        <v>23</v>
      </c>
      <c r="P4" s="12" t="s">
        <v>24</v>
      </c>
      <c r="Q4" s="15" t="s">
        <v>25</v>
      </c>
      <c r="R4" s="48" t="s">
        <v>1</v>
      </c>
      <c r="S4" s="19" t="s">
        <v>28</v>
      </c>
    </row>
    <row r="5" spans="1:21" ht="18" customHeight="1" x14ac:dyDescent="0.3">
      <c r="A5" s="5"/>
      <c r="B5" s="25" t="s">
        <v>2</v>
      </c>
      <c r="C5" s="23"/>
      <c r="D5" s="16"/>
      <c r="E5" s="16"/>
      <c r="F5" s="16"/>
      <c r="G5" s="16"/>
      <c r="H5" s="67"/>
      <c r="I5" s="67"/>
      <c r="J5" s="67"/>
      <c r="K5" s="67"/>
      <c r="L5" s="16"/>
      <c r="M5" s="16"/>
      <c r="N5" s="67"/>
      <c r="O5" s="67"/>
      <c r="P5" s="16"/>
      <c r="Q5" s="17"/>
      <c r="R5" s="20"/>
      <c r="S5" s="18"/>
    </row>
    <row r="6" spans="1:21" ht="18" customHeight="1" x14ac:dyDescent="0.3">
      <c r="A6" s="6">
        <v>1</v>
      </c>
      <c r="B6" s="26" t="s">
        <v>31</v>
      </c>
      <c r="C6" s="33">
        <v>11</v>
      </c>
      <c r="D6" s="34">
        <v>18</v>
      </c>
      <c r="E6" s="34">
        <v>4</v>
      </c>
      <c r="F6" s="34">
        <v>17</v>
      </c>
      <c r="G6" s="34"/>
      <c r="H6" s="69">
        <v>10</v>
      </c>
      <c r="I6" s="69"/>
      <c r="J6" s="69">
        <v>3</v>
      </c>
      <c r="K6" s="69">
        <v>15</v>
      </c>
      <c r="L6" s="35">
        <v>4</v>
      </c>
      <c r="M6" s="35">
        <v>3</v>
      </c>
      <c r="N6" s="35">
        <v>27</v>
      </c>
      <c r="O6" s="35">
        <v>48</v>
      </c>
      <c r="P6" s="35">
        <v>3</v>
      </c>
      <c r="Q6" s="36">
        <v>2</v>
      </c>
      <c r="R6" s="20">
        <f>SUM(C6:Q6)</f>
        <v>165</v>
      </c>
      <c r="S6" s="18"/>
    </row>
    <row r="7" spans="1:21" ht="18" customHeight="1" x14ac:dyDescent="0.3">
      <c r="A7" s="6">
        <v>2</v>
      </c>
      <c r="B7" s="26" t="s">
        <v>32</v>
      </c>
      <c r="C7" s="33">
        <v>13</v>
      </c>
      <c r="D7" s="34">
        <v>4</v>
      </c>
      <c r="E7" s="34">
        <v>8</v>
      </c>
      <c r="F7" s="34">
        <v>13</v>
      </c>
      <c r="G7" s="34">
        <v>2</v>
      </c>
      <c r="H7" s="69">
        <v>9</v>
      </c>
      <c r="I7" s="69">
        <v>1</v>
      </c>
      <c r="J7" s="69">
        <v>5</v>
      </c>
      <c r="K7" s="69">
        <v>6</v>
      </c>
      <c r="L7" s="35">
        <v>3</v>
      </c>
      <c r="M7" s="35">
        <v>3</v>
      </c>
      <c r="N7" s="35">
        <v>21</v>
      </c>
      <c r="O7" s="35">
        <v>36</v>
      </c>
      <c r="P7" s="35">
        <v>4</v>
      </c>
      <c r="Q7" s="36">
        <v>3</v>
      </c>
      <c r="R7" s="20">
        <f t="shared" ref="R7:R9" si="0">SUM(C7:Q7)</f>
        <v>131</v>
      </c>
      <c r="S7" s="18"/>
    </row>
    <row r="8" spans="1:21" ht="18" customHeight="1" x14ac:dyDescent="0.3">
      <c r="A8" s="6">
        <v>3</v>
      </c>
      <c r="B8" s="26" t="s">
        <v>33</v>
      </c>
      <c r="C8" s="33">
        <v>4</v>
      </c>
      <c r="D8" s="34">
        <v>5</v>
      </c>
      <c r="E8" s="34">
        <v>1</v>
      </c>
      <c r="F8" s="34">
        <v>7</v>
      </c>
      <c r="G8" s="34"/>
      <c r="H8" s="69">
        <v>8</v>
      </c>
      <c r="I8" s="69"/>
      <c r="J8" s="69">
        <v>5</v>
      </c>
      <c r="K8" s="69">
        <v>8</v>
      </c>
      <c r="L8" s="35">
        <v>1</v>
      </c>
      <c r="M8" s="35">
        <v>1</v>
      </c>
      <c r="N8" s="35">
        <v>17</v>
      </c>
      <c r="O8" s="35">
        <v>36</v>
      </c>
      <c r="P8" s="35"/>
      <c r="Q8" s="36">
        <v>3</v>
      </c>
      <c r="R8" s="20">
        <f>SUM(C8:Q8)</f>
        <v>96</v>
      </c>
      <c r="S8" s="18"/>
    </row>
    <row r="9" spans="1:21" ht="18" customHeight="1" thickBot="1" x14ac:dyDescent="0.35">
      <c r="A9" s="7">
        <v>4</v>
      </c>
      <c r="B9" s="27" t="s">
        <v>34</v>
      </c>
      <c r="C9" s="37">
        <v>16</v>
      </c>
      <c r="D9" s="38">
        <v>12</v>
      </c>
      <c r="E9" s="38">
        <v>2</v>
      </c>
      <c r="F9" s="38">
        <v>5</v>
      </c>
      <c r="G9" s="38">
        <v>1</v>
      </c>
      <c r="H9" s="70">
        <v>13</v>
      </c>
      <c r="I9" s="70"/>
      <c r="J9" s="70">
        <v>2</v>
      </c>
      <c r="K9" s="70">
        <v>4</v>
      </c>
      <c r="L9" s="39">
        <v>4</v>
      </c>
      <c r="M9" s="39"/>
      <c r="N9" s="39">
        <v>18</v>
      </c>
      <c r="O9" s="39">
        <v>17</v>
      </c>
      <c r="P9" s="39">
        <v>2</v>
      </c>
      <c r="Q9" s="40">
        <v>5</v>
      </c>
      <c r="R9" s="20">
        <f t="shared" si="0"/>
        <v>101</v>
      </c>
      <c r="S9" s="18"/>
    </row>
    <row r="10" spans="1:21" s="65" customFormat="1" ht="18" customHeight="1" thickBot="1" x14ac:dyDescent="0.35">
      <c r="A10" s="78"/>
      <c r="B10" s="79" t="s">
        <v>3</v>
      </c>
      <c r="C10" s="80">
        <f>SUM(C6:C9)</f>
        <v>44</v>
      </c>
      <c r="D10" s="80">
        <f t="shared" ref="D10:R10" si="1">SUM(D6:D9)</f>
        <v>39</v>
      </c>
      <c r="E10" s="80">
        <f t="shared" si="1"/>
        <v>15</v>
      </c>
      <c r="F10" s="80">
        <f t="shared" si="1"/>
        <v>42</v>
      </c>
      <c r="G10" s="80">
        <f t="shared" si="1"/>
        <v>3</v>
      </c>
      <c r="H10" s="80">
        <f t="shared" si="1"/>
        <v>40</v>
      </c>
      <c r="I10" s="80">
        <f t="shared" si="1"/>
        <v>1</v>
      </c>
      <c r="J10" s="80">
        <f t="shared" si="1"/>
        <v>15</v>
      </c>
      <c r="K10" s="80">
        <f t="shared" si="1"/>
        <v>33</v>
      </c>
      <c r="L10" s="80">
        <f t="shared" si="1"/>
        <v>12</v>
      </c>
      <c r="M10" s="80">
        <f t="shared" si="1"/>
        <v>7</v>
      </c>
      <c r="N10" s="80">
        <f t="shared" si="1"/>
        <v>83</v>
      </c>
      <c r="O10" s="80">
        <f t="shared" si="1"/>
        <v>137</v>
      </c>
      <c r="P10" s="80">
        <f t="shared" si="1"/>
        <v>9</v>
      </c>
      <c r="Q10" s="80">
        <f t="shared" si="1"/>
        <v>13</v>
      </c>
      <c r="R10" s="80">
        <f t="shared" si="1"/>
        <v>493</v>
      </c>
      <c r="S10" s="99">
        <f>R6+R7+R8+R9</f>
        <v>493</v>
      </c>
      <c r="T10"/>
      <c r="U10"/>
    </row>
    <row r="11" spans="1:21" ht="18" customHeight="1" x14ac:dyDescent="0.3">
      <c r="A11" s="2"/>
      <c r="B11" s="28" t="s">
        <v>85</v>
      </c>
      <c r="C11" s="41"/>
      <c r="D11" s="42"/>
      <c r="E11" s="42"/>
      <c r="F11" s="42"/>
      <c r="G11" s="42"/>
      <c r="H11" s="43"/>
      <c r="I11" s="43"/>
      <c r="J11" s="43"/>
      <c r="K11" s="68"/>
      <c r="L11" s="43"/>
      <c r="M11" s="43"/>
      <c r="N11" s="68"/>
      <c r="O11" s="68"/>
      <c r="P11" s="43"/>
      <c r="Q11" s="44"/>
      <c r="R11" s="21"/>
      <c r="S11" s="18"/>
    </row>
    <row r="12" spans="1:21" ht="18" customHeight="1" x14ac:dyDescent="0.3">
      <c r="A12" s="2">
        <v>1</v>
      </c>
      <c r="B12" s="29" t="s">
        <v>35</v>
      </c>
      <c r="C12" s="41">
        <v>1</v>
      </c>
      <c r="D12" s="42">
        <v>3</v>
      </c>
      <c r="E12" s="42">
        <v>1</v>
      </c>
      <c r="F12" s="42">
        <v>1</v>
      </c>
      <c r="G12" s="42"/>
      <c r="H12" s="68"/>
      <c r="I12" s="68">
        <v>1</v>
      </c>
      <c r="J12" s="68"/>
      <c r="K12" s="68"/>
      <c r="L12" s="68">
        <v>1</v>
      </c>
      <c r="M12" s="68"/>
      <c r="N12" s="43">
        <v>6</v>
      </c>
      <c r="O12" s="43">
        <v>5</v>
      </c>
      <c r="P12" s="43"/>
      <c r="Q12" s="44"/>
      <c r="R12" s="20">
        <f>SUM(C12:Q12)</f>
        <v>19</v>
      </c>
      <c r="S12" s="18"/>
    </row>
    <row r="13" spans="1:21" ht="18" customHeight="1" x14ac:dyDescent="0.3">
      <c r="A13" s="2">
        <v>2</v>
      </c>
      <c r="B13" s="26" t="s">
        <v>78</v>
      </c>
      <c r="C13" s="33"/>
      <c r="D13" s="34">
        <v>1</v>
      </c>
      <c r="E13" s="34"/>
      <c r="F13" s="34">
        <v>4</v>
      </c>
      <c r="G13" s="34"/>
      <c r="H13" s="69">
        <v>1</v>
      </c>
      <c r="I13" s="69"/>
      <c r="J13" s="69"/>
      <c r="K13" s="69">
        <v>4</v>
      </c>
      <c r="L13" s="69"/>
      <c r="M13" s="69">
        <v>1</v>
      </c>
      <c r="N13" s="35">
        <v>6</v>
      </c>
      <c r="O13" s="35">
        <v>12</v>
      </c>
      <c r="P13" s="35">
        <v>1</v>
      </c>
      <c r="Q13" s="36">
        <v>1</v>
      </c>
      <c r="R13" s="20">
        <f t="shared" ref="R13:R19" si="2">SUM(C13:Q13)</f>
        <v>31</v>
      </c>
      <c r="S13" s="18"/>
    </row>
    <row r="14" spans="1:21" ht="18" customHeight="1" x14ac:dyDescent="0.3">
      <c r="A14" s="2">
        <v>3</v>
      </c>
      <c r="B14" s="26" t="s">
        <v>36</v>
      </c>
      <c r="C14" s="33">
        <v>2</v>
      </c>
      <c r="D14" s="34">
        <v>2</v>
      </c>
      <c r="E14" s="34">
        <v>2</v>
      </c>
      <c r="F14" s="34">
        <v>2</v>
      </c>
      <c r="G14" s="34">
        <v>1</v>
      </c>
      <c r="H14" s="69"/>
      <c r="I14" s="69">
        <v>1</v>
      </c>
      <c r="J14" s="69">
        <v>2</v>
      </c>
      <c r="K14" s="69">
        <v>5</v>
      </c>
      <c r="L14" s="69"/>
      <c r="M14" s="69">
        <v>2</v>
      </c>
      <c r="N14" s="35">
        <v>8</v>
      </c>
      <c r="O14" s="35">
        <v>12</v>
      </c>
      <c r="P14" s="35"/>
      <c r="Q14" s="36">
        <v>1</v>
      </c>
      <c r="R14" s="20">
        <f t="shared" si="2"/>
        <v>40</v>
      </c>
      <c r="S14" s="18"/>
    </row>
    <row r="15" spans="1:21" ht="18" customHeight="1" x14ac:dyDescent="0.3">
      <c r="A15" s="2">
        <v>4</v>
      </c>
      <c r="B15" s="26" t="s">
        <v>37</v>
      </c>
      <c r="C15" s="33">
        <v>3</v>
      </c>
      <c r="D15" s="34">
        <v>5</v>
      </c>
      <c r="E15" s="34">
        <v>6</v>
      </c>
      <c r="F15" s="34">
        <v>5</v>
      </c>
      <c r="G15" s="34"/>
      <c r="H15" s="69">
        <v>4</v>
      </c>
      <c r="I15" s="69">
        <v>2</v>
      </c>
      <c r="J15" s="69">
        <v>2</v>
      </c>
      <c r="K15" s="69">
        <v>1</v>
      </c>
      <c r="L15" s="69"/>
      <c r="M15" s="69"/>
      <c r="N15" s="35">
        <v>8</v>
      </c>
      <c r="O15" s="35">
        <v>20</v>
      </c>
      <c r="P15" s="35">
        <v>1</v>
      </c>
      <c r="Q15" s="36">
        <v>2</v>
      </c>
      <c r="R15" s="20">
        <f t="shared" si="2"/>
        <v>59</v>
      </c>
      <c r="S15" s="18"/>
    </row>
    <row r="16" spans="1:21" ht="18" customHeight="1" x14ac:dyDescent="0.3">
      <c r="A16" s="2">
        <v>5</v>
      </c>
      <c r="B16" s="26" t="s">
        <v>38</v>
      </c>
      <c r="C16" s="33">
        <v>3</v>
      </c>
      <c r="D16" s="34">
        <v>3</v>
      </c>
      <c r="E16" s="34">
        <v>2</v>
      </c>
      <c r="F16" s="34">
        <v>10</v>
      </c>
      <c r="G16" s="34"/>
      <c r="H16" s="69">
        <v>5</v>
      </c>
      <c r="I16" s="69">
        <v>2</v>
      </c>
      <c r="J16" s="69">
        <v>2</v>
      </c>
      <c r="K16" s="69">
        <v>6</v>
      </c>
      <c r="L16" s="69">
        <v>1</v>
      </c>
      <c r="M16" s="69">
        <v>1</v>
      </c>
      <c r="N16" s="35">
        <v>10</v>
      </c>
      <c r="O16" s="35">
        <v>23</v>
      </c>
      <c r="P16" s="35"/>
      <c r="Q16" s="36"/>
      <c r="R16" s="20">
        <f t="shared" si="2"/>
        <v>68</v>
      </c>
      <c r="S16" s="18"/>
    </row>
    <row r="17" spans="1:21" ht="18" customHeight="1" x14ac:dyDescent="0.3">
      <c r="A17" s="2">
        <v>6</v>
      </c>
      <c r="B17" s="26" t="s">
        <v>39</v>
      </c>
      <c r="C17" s="33">
        <v>5</v>
      </c>
      <c r="D17" s="34">
        <v>3</v>
      </c>
      <c r="E17" s="34">
        <v>1</v>
      </c>
      <c r="F17" s="34"/>
      <c r="G17" s="34">
        <v>1</v>
      </c>
      <c r="H17" s="69">
        <v>3</v>
      </c>
      <c r="I17" s="69">
        <v>1</v>
      </c>
      <c r="J17" s="69">
        <v>2</v>
      </c>
      <c r="K17" s="69"/>
      <c r="L17" s="69"/>
      <c r="M17" s="69">
        <v>1</v>
      </c>
      <c r="N17" s="35">
        <v>3</v>
      </c>
      <c r="O17" s="35">
        <v>4</v>
      </c>
      <c r="P17" s="35">
        <v>1</v>
      </c>
      <c r="Q17" s="36"/>
      <c r="R17" s="20">
        <f t="shared" si="2"/>
        <v>25</v>
      </c>
      <c r="S17" s="18"/>
    </row>
    <row r="18" spans="1:21" ht="18" customHeight="1" x14ac:dyDescent="0.3">
      <c r="A18" s="2">
        <v>7</v>
      </c>
      <c r="B18" s="26" t="s">
        <v>40</v>
      </c>
      <c r="C18" s="33"/>
      <c r="D18" s="34">
        <v>1</v>
      </c>
      <c r="E18" s="34">
        <v>2</v>
      </c>
      <c r="F18" s="34">
        <v>3</v>
      </c>
      <c r="G18" s="34">
        <v>1</v>
      </c>
      <c r="H18" s="69">
        <v>4</v>
      </c>
      <c r="I18" s="69"/>
      <c r="J18" s="69"/>
      <c r="K18" s="69">
        <v>1</v>
      </c>
      <c r="L18" s="69"/>
      <c r="M18" s="69">
        <v>1</v>
      </c>
      <c r="N18" s="35">
        <v>5</v>
      </c>
      <c r="O18" s="35">
        <v>9</v>
      </c>
      <c r="P18" s="35"/>
      <c r="Q18" s="36"/>
      <c r="R18" s="20">
        <f t="shared" si="2"/>
        <v>27</v>
      </c>
      <c r="S18" s="18"/>
    </row>
    <row r="19" spans="1:21" ht="18" customHeight="1" thickBot="1" x14ac:dyDescent="0.35">
      <c r="A19" s="11">
        <v>8</v>
      </c>
      <c r="B19" s="27" t="s">
        <v>41</v>
      </c>
      <c r="C19" s="37"/>
      <c r="D19" s="38"/>
      <c r="E19" s="38"/>
      <c r="F19" s="38"/>
      <c r="G19" s="38"/>
      <c r="H19" s="70"/>
      <c r="I19" s="70"/>
      <c r="J19" s="70"/>
      <c r="K19" s="70">
        <v>1</v>
      </c>
      <c r="L19" s="70"/>
      <c r="M19" s="70"/>
      <c r="N19" s="39">
        <v>1</v>
      </c>
      <c r="O19" s="39">
        <v>4</v>
      </c>
      <c r="P19" s="39"/>
      <c r="Q19" s="40"/>
      <c r="R19" s="20">
        <f t="shared" si="2"/>
        <v>6</v>
      </c>
      <c r="S19" s="18"/>
    </row>
    <row r="20" spans="1:21" s="65" customFormat="1" ht="18" customHeight="1" thickBot="1" x14ac:dyDescent="0.35">
      <c r="A20" s="73"/>
      <c r="B20" s="74" t="s">
        <v>3</v>
      </c>
      <c r="C20" s="80">
        <f>SUM(C12:C19)</f>
        <v>14</v>
      </c>
      <c r="D20" s="80">
        <f t="shared" ref="D20:Q20" si="3">SUM(D12:D19)</f>
        <v>18</v>
      </c>
      <c r="E20" s="80">
        <f t="shared" si="3"/>
        <v>14</v>
      </c>
      <c r="F20" s="80">
        <f t="shared" si="3"/>
        <v>25</v>
      </c>
      <c r="G20" s="80">
        <f t="shared" si="3"/>
        <v>3</v>
      </c>
      <c r="H20" s="80">
        <f t="shared" si="3"/>
        <v>17</v>
      </c>
      <c r="I20" s="80">
        <f t="shared" si="3"/>
        <v>7</v>
      </c>
      <c r="J20" s="80">
        <f t="shared" si="3"/>
        <v>8</v>
      </c>
      <c r="K20" s="80">
        <f t="shared" si="3"/>
        <v>18</v>
      </c>
      <c r="L20" s="80">
        <f t="shared" si="3"/>
        <v>2</v>
      </c>
      <c r="M20" s="80">
        <f t="shared" si="3"/>
        <v>6</v>
      </c>
      <c r="N20" s="80">
        <f t="shared" si="3"/>
        <v>47</v>
      </c>
      <c r="O20" s="80">
        <f t="shared" si="3"/>
        <v>89</v>
      </c>
      <c r="P20" s="80">
        <f t="shared" si="3"/>
        <v>3</v>
      </c>
      <c r="Q20" s="80">
        <f t="shared" si="3"/>
        <v>4</v>
      </c>
      <c r="R20" s="80">
        <f>SUM(R12:R19)</f>
        <v>275</v>
      </c>
      <c r="S20" s="99">
        <f>R12+R13+R14+R15+R16+R17+R18+R19</f>
        <v>275</v>
      </c>
      <c r="T20"/>
      <c r="U20"/>
    </row>
    <row r="21" spans="1:21" ht="18" customHeight="1" x14ac:dyDescent="0.3">
      <c r="A21" s="2"/>
      <c r="B21" s="31" t="s">
        <v>84</v>
      </c>
      <c r="C21" s="41"/>
      <c r="D21" s="42"/>
      <c r="E21" s="42"/>
      <c r="F21" s="42"/>
      <c r="G21" s="42"/>
      <c r="H21" s="43"/>
      <c r="I21" s="43"/>
      <c r="J21" s="43"/>
      <c r="K21" s="68"/>
      <c r="L21" s="43"/>
      <c r="M21" s="43"/>
      <c r="N21" s="68"/>
      <c r="O21" s="68"/>
      <c r="P21" s="43"/>
      <c r="Q21" s="44"/>
      <c r="R21" s="21"/>
      <c r="S21" s="18"/>
    </row>
    <row r="22" spans="1:21" ht="18" customHeight="1" x14ac:dyDescent="0.3">
      <c r="A22" s="6">
        <v>1</v>
      </c>
      <c r="B22" s="26" t="s">
        <v>30</v>
      </c>
      <c r="C22" s="33">
        <v>2</v>
      </c>
      <c r="D22" s="34"/>
      <c r="E22" s="34">
        <v>2</v>
      </c>
      <c r="F22" s="34"/>
      <c r="G22" s="34"/>
      <c r="H22" s="35">
        <v>2</v>
      </c>
      <c r="I22" s="35"/>
      <c r="J22" s="35"/>
      <c r="K22" s="69">
        <v>1</v>
      </c>
      <c r="L22" s="35"/>
      <c r="M22" s="35"/>
      <c r="N22" s="69">
        <v>1</v>
      </c>
      <c r="O22" s="69">
        <v>2</v>
      </c>
      <c r="P22" s="35">
        <v>1</v>
      </c>
      <c r="Q22" s="36"/>
      <c r="R22" s="20">
        <f>SUM(C22:Q22)</f>
        <v>11</v>
      </c>
      <c r="S22" s="18"/>
    </row>
    <row r="23" spans="1:21" ht="18" customHeight="1" x14ac:dyDescent="0.3">
      <c r="A23" s="6">
        <v>2</v>
      </c>
      <c r="B23" s="26" t="s">
        <v>42</v>
      </c>
      <c r="C23" s="33"/>
      <c r="D23" s="34"/>
      <c r="E23" s="34"/>
      <c r="F23" s="34"/>
      <c r="G23" s="34"/>
      <c r="H23" s="35">
        <v>1</v>
      </c>
      <c r="I23" s="35"/>
      <c r="J23" s="35"/>
      <c r="K23" s="69"/>
      <c r="L23" s="35"/>
      <c r="M23" s="35"/>
      <c r="N23" s="69"/>
      <c r="O23" s="69">
        <v>2</v>
      </c>
      <c r="P23" s="35"/>
      <c r="Q23" s="36"/>
      <c r="R23" s="20">
        <f t="shared" ref="R23:R26" si="4">SUM(C23:Q23)</f>
        <v>3</v>
      </c>
      <c r="S23" s="18"/>
    </row>
    <row r="24" spans="1:21" ht="18" customHeight="1" x14ac:dyDescent="0.3">
      <c r="A24" s="6">
        <v>3</v>
      </c>
      <c r="B24" s="26" t="s">
        <v>43</v>
      </c>
      <c r="C24" s="33"/>
      <c r="D24" s="34">
        <v>2</v>
      </c>
      <c r="E24" s="34"/>
      <c r="F24" s="34"/>
      <c r="G24" s="34"/>
      <c r="H24" s="35">
        <v>1</v>
      </c>
      <c r="I24" s="35"/>
      <c r="J24" s="35"/>
      <c r="K24" s="69"/>
      <c r="L24" s="35"/>
      <c r="M24" s="35"/>
      <c r="N24" s="69">
        <v>1</v>
      </c>
      <c r="O24" s="69">
        <v>1</v>
      </c>
      <c r="P24" s="35"/>
      <c r="Q24" s="36"/>
      <c r="R24" s="20">
        <f t="shared" si="4"/>
        <v>5</v>
      </c>
      <c r="S24" s="18"/>
    </row>
    <row r="25" spans="1:21" ht="18" customHeight="1" x14ac:dyDescent="0.3">
      <c r="A25" s="6">
        <v>4</v>
      </c>
      <c r="B25" s="26" t="s">
        <v>49</v>
      </c>
      <c r="C25" s="33">
        <v>1</v>
      </c>
      <c r="D25" s="34">
        <v>4</v>
      </c>
      <c r="E25" s="34"/>
      <c r="F25" s="34">
        <v>3</v>
      </c>
      <c r="G25" s="34"/>
      <c r="H25" s="35"/>
      <c r="I25" s="35"/>
      <c r="J25" s="35"/>
      <c r="K25" s="69">
        <v>1</v>
      </c>
      <c r="L25" s="35"/>
      <c r="M25" s="35"/>
      <c r="N25" s="69">
        <v>3</v>
      </c>
      <c r="O25" s="69">
        <v>2</v>
      </c>
      <c r="P25" s="35"/>
      <c r="Q25" s="36">
        <v>1</v>
      </c>
      <c r="R25" s="20">
        <f t="shared" si="4"/>
        <v>15</v>
      </c>
      <c r="S25" s="18"/>
    </row>
    <row r="26" spans="1:21" ht="18" customHeight="1" thickBot="1" x14ac:dyDescent="0.35">
      <c r="A26" s="7">
        <v>5</v>
      </c>
      <c r="B26" s="27" t="s">
        <v>44</v>
      </c>
      <c r="C26" s="33">
        <v>1</v>
      </c>
      <c r="D26" s="34">
        <v>1</v>
      </c>
      <c r="E26" s="34"/>
      <c r="F26" s="34"/>
      <c r="G26" s="34"/>
      <c r="H26" s="35"/>
      <c r="I26" s="35"/>
      <c r="J26" s="35"/>
      <c r="K26" s="69">
        <v>1</v>
      </c>
      <c r="L26" s="35"/>
      <c r="M26" s="35"/>
      <c r="N26" s="69">
        <v>2</v>
      </c>
      <c r="O26" s="69">
        <v>2</v>
      </c>
      <c r="P26" s="35"/>
      <c r="Q26" s="36"/>
      <c r="R26" s="20">
        <f t="shared" si="4"/>
        <v>7</v>
      </c>
      <c r="S26" s="18"/>
    </row>
    <row r="27" spans="1:21" ht="18" customHeight="1" thickBot="1" x14ac:dyDescent="0.35">
      <c r="A27" s="8"/>
      <c r="B27" s="30" t="s">
        <v>3</v>
      </c>
      <c r="C27" s="80">
        <f>SUM(C22:C26)</f>
        <v>4</v>
      </c>
      <c r="D27" s="80">
        <f t="shared" ref="D27:Q27" si="5">SUM(D22:D26)</f>
        <v>7</v>
      </c>
      <c r="E27" s="80">
        <f t="shared" si="5"/>
        <v>2</v>
      </c>
      <c r="F27" s="80">
        <f t="shared" si="5"/>
        <v>3</v>
      </c>
      <c r="G27" s="80">
        <f t="shared" si="5"/>
        <v>0</v>
      </c>
      <c r="H27" s="80">
        <f t="shared" si="5"/>
        <v>4</v>
      </c>
      <c r="I27" s="80">
        <f t="shared" si="5"/>
        <v>0</v>
      </c>
      <c r="J27" s="80">
        <f t="shared" si="5"/>
        <v>0</v>
      </c>
      <c r="K27" s="80">
        <f t="shared" si="5"/>
        <v>3</v>
      </c>
      <c r="L27" s="80">
        <f t="shared" si="5"/>
        <v>0</v>
      </c>
      <c r="M27" s="80">
        <f t="shared" si="5"/>
        <v>0</v>
      </c>
      <c r="N27" s="80">
        <f t="shared" si="5"/>
        <v>7</v>
      </c>
      <c r="O27" s="80">
        <f t="shared" si="5"/>
        <v>9</v>
      </c>
      <c r="P27" s="80">
        <f t="shared" si="5"/>
        <v>1</v>
      </c>
      <c r="Q27" s="80">
        <f t="shared" si="5"/>
        <v>1</v>
      </c>
      <c r="R27" s="80">
        <f>SUM(R22:R26)</f>
        <v>41</v>
      </c>
      <c r="S27" s="86">
        <f>R22+R23+R24+R25+R26</f>
        <v>41</v>
      </c>
    </row>
    <row r="28" spans="1:21" ht="18" customHeight="1" x14ac:dyDescent="0.3">
      <c r="A28" s="49"/>
      <c r="B28" s="50" t="s">
        <v>9</v>
      </c>
      <c r="C28" s="51"/>
      <c r="D28" s="52"/>
      <c r="E28" s="52"/>
      <c r="F28" s="52"/>
      <c r="G28" s="52"/>
      <c r="H28" s="53"/>
      <c r="I28" s="53"/>
      <c r="J28" s="53"/>
      <c r="K28" s="71"/>
      <c r="L28" s="53"/>
      <c r="M28" s="53"/>
      <c r="N28" s="71"/>
      <c r="O28" s="71"/>
      <c r="P28" s="53"/>
      <c r="Q28" s="54"/>
      <c r="R28" s="55"/>
      <c r="S28" s="84"/>
    </row>
    <row r="29" spans="1:21" ht="18" customHeight="1" x14ac:dyDescent="0.3">
      <c r="A29" s="9">
        <v>1</v>
      </c>
      <c r="B29" s="32" t="s">
        <v>73</v>
      </c>
      <c r="C29" s="33"/>
      <c r="D29" s="34"/>
      <c r="E29" s="34"/>
      <c r="F29" s="34"/>
      <c r="G29" s="34"/>
      <c r="H29" s="35"/>
      <c r="I29" s="35"/>
      <c r="J29" s="35">
        <v>1</v>
      </c>
      <c r="K29" s="69">
        <v>1</v>
      </c>
      <c r="L29" s="35"/>
      <c r="M29" s="35">
        <v>1</v>
      </c>
      <c r="N29" s="35">
        <v>1</v>
      </c>
      <c r="O29" s="35"/>
      <c r="P29" s="35">
        <v>1</v>
      </c>
      <c r="Q29" s="36">
        <v>1</v>
      </c>
      <c r="R29" s="20">
        <f>SUM(C29:Q29)</f>
        <v>6</v>
      </c>
      <c r="S29" s="84"/>
    </row>
    <row r="30" spans="1:21" ht="18" customHeight="1" x14ac:dyDescent="0.3">
      <c r="A30" s="9">
        <v>2</v>
      </c>
      <c r="B30" s="32" t="s">
        <v>45</v>
      </c>
      <c r="C30" s="33">
        <v>2</v>
      </c>
      <c r="D30" s="34">
        <v>1</v>
      </c>
      <c r="E30" s="34">
        <v>2</v>
      </c>
      <c r="F30" s="34">
        <v>2</v>
      </c>
      <c r="G30" s="34"/>
      <c r="H30" s="35"/>
      <c r="I30" s="35"/>
      <c r="J30" s="35">
        <v>1</v>
      </c>
      <c r="K30" s="69"/>
      <c r="L30" s="35"/>
      <c r="M30" s="35">
        <v>1</v>
      </c>
      <c r="N30" s="35">
        <v>3</v>
      </c>
      <c r="O30" s="35">
        <v>5</v>
      </c>
      <c r="P30" s="35"/>
      <c r="Q30" s="36"/>
      <c r="R30" s="20">
        <f>SUM(C30:Q30)</f>
        <v>17</v>
      </c>
      <c r="S30" s="84"/>
    </row>
    <row r="31" spans="1:21" ht="18" customHeight="1" x14ac:dyDescent="0.3">
      <c r="A31" s="9">
        <v>3</v>
      </c>
      <c r="B31" s="32" t="s">
        <v>46</v>
      </c>
      <c r="C31" s="33">
        <v>2</v>
      </c>
      <c r="D31" s="34">
        <v>3</v>
      </c>
      <c r="E31" s="34"/>
      <c r="F31" s="34"/>
      <c r="G31" s="34"/>
      <c r="H31" s="35"/>
      <c r="I31" s="35"/>
      <c r="J31" s="35"/>
      <c r="K31" s="69">
        <v>1</v>
      </c>
      <c r="L31" s="35"/>
      <c r="M31" s="35"/>
      <c r="N31" s="35">
        <v>3</v>
      </c>
      <c r="O31" s="35">
        <v>2</v>
      </c>
      <c r="P31" s="35"/>
      <c r="Q31" s="36"/>
      <c r="R31" s="20">
        <f t="shared" ref="R31:R35" si="6">SUM(C31:Q31)</f>
        <v>11</v>
      </c>
      <c r="S31" s="84"/>
    </row>
    <row r="32" spans="1:21" ht="18" customHeight="1" x14ac:dyDescent="0.3">
      <c r="A32" s="9">
        <v>4</v>
      </c>
      <c r="B32" s="32" t="s">
        <v>47</v>
      </c>
      <c r="C32" s="33">
        <v>5</v>
      </c>
      <c r="D32" s="34">
        <v>3</v>
      </c>
      <c r="E32" s="34">
        <v>2</v>
      </c>
      <c r="F32" s="34">
        <v>1</v>
      </c>
      <c r="G32" s="34">
        <v>1</v>
      </c>
      <c r="H32" s="35">
        <v>2</v>
      </c>
      <c r="I32" s="35"/>
      <c r="J32" s="35">
        <v>5</v>
      </c>
      <c r="K32" s="69">
        <v>2</v>
      </c>
      <c r="L32" s="35">
        <v>1</v>
      </c>
      <c r="M32" s="35">
        <v>2</v>
      </c>
      <c r="N32" s="35">
        <v>9</v>
      </c>
      <c r="O32" s="35">
        <v>11</v>
      </c>
      <c r="P32" s="35">
        <v>2</v>
      </c>
      <c r="Q32" s="36"/>
      <c r="R32" s="20">
        <f t="shared" si="6"/>
        <v>46</v>
      </c>
      <c r="S32" s="84"/>
    </row>
    <row r="33" spans="1:21" ht="18" customHeight="1" x14ac:dyDescent="0.3">
      <c r="A33" s="9">
        <v>5</v>
      </c>
      <c r="B33" s="32" t="s">
        <v>48</v>
      </c>
      <c r="C33" s="33">
        <v>1</v>
      </c>
      <c r="D33" s="34">
        <v>1</v>
      </c>
      <c r="E33" s="34"/>
      <c r="F33" s="34">
        <v>2</v>
      </c>
      <c r="G33" s="34"/>
      <c r="H33" s="35"/>
      <c r="I33" s="35">
        <v>1</v>
      </c>
      <c r="J33" s="35"/>
      <c r="K33" s="69"/>
      <c r="L33" s="35"/>
      <c r="M33" s="35"/>
      <c r="N33" s="35"/>
      <c r="O33" s="35"/>
      <c r="P33" s="35"/>
      <c r="Q33" s="36"/>
      <c r="R33" s="20">
        <f t="shared" si="6"/>
        <v>5</v>
      </c>
      <c r="S33" s="84"/>
    </row>
    <row r="34" spans="1:21" ht="18" customHeight="1" x14ac:dyDescent="0.3">
      <c r="A34" s="9">
        <v>6</v>
      </c>
      <c r="B34" s="32" t="s">
        <v>10</v>
      </c>
      <c r="C34" s="33">
        <v>1</v>
      </c>
      <c r="D34" s="34">
        <v>1</v>
      </c>
      <c r="E34" s="34">
        <v>2</v>
      </c>
      <c r="F34" s="34">
        <v>1</v>
      </c>
      <c r="G34" s="34"/>
      <c r="H34" s="35">
        <v>2</v>
      </c>
      <c r="I34" s="35"/>
      <c r="J34" s="35">
        <v>1</v>
      </c>
      <c r="K34" s="69"/>
      <c r="L34" s="35">
        <v>1</v>
      </c>
      <c r="M34" s="35">
        <v>1</v>
      </c>
      <c r="N34" s="69">
        <v>6</v>
      </c>
      <c r="O34" s="69">
        <v>4</v>
      </c>
      <c r="P34" s="35">
        <v>1</v>
      </c>
      <c r="Q34" s="36">
        <v>2</v>
      </c>
      <c r="R34" s="20">
        <f t="shared" si="6"/>
        <v>23</v>
      </c>
      <c r="S34" s="84"/>
    </row>
    <row r="35" spans="1:21" ht="18" customHeight="1" thickBot="1" x14ac:dyDescent="0.35">
      <c r="A35" s="56">
        <v>7</v>
      </c>
      <c r="B35" s="57" t="s">
        <v>11</v>
      </c>
      <c r="C35" s="37"/>
      <c r="D35" s="38">
        <v>2</v>
      </c>
      <c r="E35" s="38">
        <v>1</v>
      </c>
      <c r="F35" s="38"/>
      <c r="G35" s="38"/>
      <c r="H35" s="39"/>
      <c r="I35" s="39"/>
      <c r="J35" s="39"/>
      <c r="K35" s="70"/>
      <c r="L35" s="39"/>
      <c r="M35" s="39"/>
      <c r="N35" s="70">
        <v>3</v>
      </c>
      <c r="O35" s="70">
        <v>5</v>
      </c>
      <c r="P35" s="39"/>
      <c r="Q35" s="40"/>
      <c r="R35" s="20">
        <f t="shared" si="6"/>
        <v>11</v>
      </c>
      <c r="S35" s="84"/>
    </row>
    <row r="36" spans="1:21" s="65" customFormat="1" ht="18" customHeight="1" thickBot="1" x14ac:dyDescent="0.35">
      <c r="A36" s="78"/>
      <c r="B36" s="74" t="s">
        <v>3</v>
      </c>
      <c r="C36" s="80">
        <f>SUM(C29:C35)</f>
        <v>11</v>
      </c>
      <c r="D36" s="80">
        <f t="shared" ref="D36:Q36" si="7">SUM(D29:D35)</f>
        <v>11</v>
      </c>
      <c r="E36" s="80">
        <f t="shared" si="7"/>
        <v>7</v>
      </c>
      <c r="F36" s="80">
        <f t="shared" si="7"/>
        <v>6</v>
      </c>
      <c r="G36" s="80">
        <f t="shared" si="7"/>
        <v>1</v>
      </c>
      <c r="H36" s="80">
        <f t="shared" si="7"/>
        <v>4</v>
      </c>
      <c r="I36" s="80">
        <f t="shared" si="7"/>
        <v>1</v>
      </c>
      <c r="J36" s="80">
        <f t="shared" si="7"/>
        <v>8</v>
      </c>
      <c r="K36" s="80">
        <f t="shared" si="7"/>
        <v>4</v>
      </c>
      <c r="L36" s="80">
        <f t="shared" si="7"/>
        <v>2</v>
      </c>
      <c r="M36" s="80">
        <f t="shared" si="7"/>
        <v>5</v>
      </c>
      <c r="N36" s="80">
        <f t="shared" si="7"/>
        <v>25</v>
      </c>
      <c r="O36" s="80">
        <f t="shared" si="7"/>
        <v>27</v>
      </c>
      <c r="P36" s="80">
        <f t="shared" si="7"/>
        <v>4</v>
      </c>
      <c r="Q36" s="80">
        <f t="shared" si="7"/>
        <v>3</v>
      </c>
      <c r="R36" s="80">
        <f>SUM(R29:R35)</f>
        <v>119</v>
      </c>
      <c r="S36" s="87">
        <f>R35+R34+R33+R32+R31+R30+R29</f>
        <v>119</v>
      </c>
      <c r="T36"/>
      <c r="U36"/>
    </row>
    <row r="37" spans="1:21" ht="18" customHeight="1" x14ac:dyDescent="0.3">
      <c r="A37" s="2"/>
      <c r="B37" s="28" t="s">
        <v>83</v>
      </c>
      <c r="C37" s="41"/>
      <c r="D37" s="42"/>
      <c r="E37" s="42"/>
      <c r="F37" s="42"/>
      <c r="G37" s="42"/>
      <c r="H37" s="43"/>
      <c r="I37" s="43"/>
      <c r="J37" s="43"/>
      <c r="K37" s="68"/>
      <c r="L37" s="43"/>
      <c r="M37" s="43"/>
      <c r="N37" s="68"/>
      <c r="O37" s="68"/>
      <c r="P37" s="43"/>
      <c r="Q37" s="44"/>
      <c r="R37" s="21"/>
      <c r="S37" s="84"/>
    </row>
    <row r="38" spans="1:21" ht="18" customHeight="1" x14ac:dyDescent="0.3">
      <c r="A38" s="6">
        <v>1</v>
      </c>
      <c r="B38" s="26" t="s">
        <v>50</v>
      </c>
      <c r="C38" s="61">
        <v>10</v>
      </c>
      <c r="D38" s="34">
        <v>1</v>
      </c>
      <c r="E38" s="34"/>
      <c r="F38" s="34">
        <v>2</v>
      </c>
      <c r="G38" s="34"/>
      <c r="H38" s="35">
        <v>1</v>
      </c>
      <c r="I38" s="35"/>
      <c r="J38" s="35"/>
      <c r="K38" s="69"/>
      <c r="L38" s="35"/>
      <c r="M38" s="35"/>
      <c r="N38" s="69">
        <v>1</v>
      </c>
      <c r="O38" s="69">
        <v>6</v>
      </c>
      <c r="P38" s="35">
        <v>1</v>
      </c>
      <c r="Q38" s="36"/>
      <c r="R38" s="20">
        <f>SUM(C38:Q38)</f>
        <v>22</v>
      </c>
      <c r="S38" s="84"/>
    </row>
    <row r="39" spans="1:21" ht="18" customHeight="1" x14ac:dyDescent="0.3">
      <c r="A39" s="6">
        <v>2</v>
      </c>
      <c r="B39" s="26" t="s">
        <v>51</v>
      </c>
      <c r="C39" s="33"/>
      <c r="D39" s="34">
        <v>2</v>
      </c>
      <c r="E39" s="34"/>
      <c r="F39" s="34">
        <v>1</v>
      </c>
      <c r="G39" s="34"/>
      <c r="H39" s="35"/>
      <c r="I39" s="35"/>
      <c r="J39" s="35"/>
      <c r="K39" s="69"/>
      <c r="L39" s="35"/>
      <c r="M39" s="35"/>
      <c r="N39" s="69"/>
      <c r="O39" s="69">
        <v>1</v>
      </c>
      <c r="P39" s="35"/>
      <c r="Q39" s="36"/>
      <c r="R39" s="20">
        <f t="shared" ref="R39:R41" si="8">SUM(C39:Q39)</f>
        <v>4</v>
      </c>
      <c r="S39" s="84"/>
    </row>
    <row r="40" spans="1:21" ht="18" customHeight="1" x14ac:dyDescent="0.3">
      <c r="A40" s="6">
        <v>3</v>
      </c>
      <c r="B40" s="26" t="s">
        <v>52</v>
      </c>
      <c r="C40" s="33">
        <v>1</v>
      </c>
      <c r="D40" s="34"/>
      <c r="E40" s="34"/>
      <c r="F40" s="34"/>
      <c r="G40" s="34"/>
      <c r="H40" s="35"/>
      <c r="I40" s="35"/>
      <c r="J40" s="35"/>
      <c r="K40" s="69"/>
      <c r="L40" s="35"/>
      <c r="M40" s="35"/>
      <c r="N40" s="69">
        <v>1</v>
      </c>
      <c r="O40" s="69"/>
      <c r="P40" s="35"/>
      <c r="Q40" s="36"/>
      <c r="R40" s="20">
        <f t="shared" si="8"/>
        <v>2</v>
      </c>
      <c r="S40" s="84"/>
    </row>
    <row r="41" spans="1:21" ht="18" customHeight="1" thickBot="1" x14ac:dyDescent="0.35">
      <c r="A41" s="7">
        <v>4</v>
      </c>
      <c r="B41" s="27" t="s">
        <v>53</v>
      </c>
      <c r="C41" s="33"/>
      <c r="D41" s="34"/>
      <c r="E41" s="34"/>
      <c r="F41" s="34"/>
      <c r="G41" s="34"/>
      <c r="H41" s="35"/>
      <c r="I41" s="35"/>
      <c r="J41" s="35"/>
      <c r="K41" s="69">
        <v>1</v>
      </c>
      <c r="L41" s="35"/>
      <c r="M41" s="35"/>
      <c r="N41" s="69">
        <v>1</v>
      </c>
      <c r="O41" s="69"/>
      <c r="P41" s="35"/>
      <c r="Q41" s="36"/>
      <c r="R41" s="20">
        <f t="shared" si="8"/>
        <v>2</v>
      </c>
      <c r="S41" s="84"/>
    </row>
    <row r="42" spans="1:21" ht="18" customHeight="1" thickBot="1" x14ac:dyDescent="0.35">
      <c r="A42" s="8"/>
      <c r="B42" s="30" t="s">
        <v>3</v>
      </c>
      <c r="C42" s="80">
        <f>SUM(C38:C41)</f>
        <v>11</v>
      </c>
      <c r="D42" s="80">
        <f t="shared" ref="D42:Q42" si="9">SUM(D38:D41)</f>
        <v>3</v>
      </c>
      <c r="E42" s="80">
        <f t="shared" si="9"/>
        <v>0</v>
      </c>
      <c r="F42" s="80">
        <f t="shared" si="9"/>
        <v>3</v>
      </c>
      <c r="G42" s="80">
        <f t="shared" si="9"/>
        <v>0</v>
      </c>
      <c r="H42" s="80">
        <f t="shared" si="9"/>
        <v>1</v>
      </c>
      <c r="I42" s="80">
        <f t="shared" si="9"/>
        <v>0</v>
      </c>
      <c r="J42" s="80">
        <f t="shared" si="9"/>
        <v>0</v>
      </c>
      <c r="K42" s="80">
        <f t="shared" si="9"/>
        <v>1</v>
      </c>
      <c r="L42" s="80">
        <f t="shared" si="9"/>
        <v>0</v>
      </c>
      <c r="M42" s="80">
        <f t="shared" si="9"/>
        <v>0</v>
      </c>
      <c r="N42" s="80">
        <f t="shared" si="9"/>
        <v>3</v>
      </c>
      <c r="O42" s="80">
        <f t="shared" si="9"/>
        <v>7</v>
      </c>
      <c r="P42" s="80">
        <f t="shared" si="9"/>
        <v>1</v>
      </c>
      <c r="Q42" s="80">
        <f t="shared" si="9"/>
        <v>0</v>
      </c>
      <c r="R42" s="80">
        <f>SUM(R38:R41)</f>
        <v>30</v>
      </c>
      <c r="S42" s="87">
        <f>R41+R40+R39+R38</f>
        <v>30</v>
      </c>
    </row>
    <row r="43" spans="1:21" ht="18" customHeight="1" x14ac:dyDescent="0.3">
      <c r="A43" s="2"/>
      <c r="B43" s="25" t="s">
        <v>5</v>
      </c>
      <c r="C43" s="41"/>
      <c r="D43" s="42"/>
      <c r="E43" s="42"/>
      <c r="F43" s="42"/>
      <c r="G43" s="42"/>
      <c r="H43" s="43"/>
      <c r="I43" s="43"/>
      <c r="J43" s="43"/>
      <c r="K43" s="68"/>
      <c r="L43" s="68"/>
      <c r="M43" s="68"/>
      <c r="N43" s="68"/>
      <c r="O43" s="68"/>
      <c r="P43" s="43"/>
      <c r="Q43" s="44"/>
      <c r="R43" s="21"/>
      <c r="S43" s="84"/>
    </row>
    <row r="44" spans="1:21" ht="18" customHeight="1" x14ac:dyDescent="0.3">
      <c r="A44" s="6">
        <v>1</v>
      </c>
      <c r="B44" s="26" t="s">
        <v>7</v>
      </c>
      <c r="C44" s="41">
        <v>5</v>
      </c>
      <c r="D44" s="42">
        <v>3</v>
      </c>
      <c r="E44" s="42">
        <v>2</v>
      </c>
      <c r="F44" s="42">
        <v>3</v>
      </c>
      <c r="G44" s="42"/>
      <c r="H44" s="43">
        <v>2</v>
      </c>
      <c r="I44" s="43"/>
      <c r="J44" s="43"/>
      <c r="K44" s="68">
        <v>3</v>
      </c>
      <c r="L44" s="68"/>
      <c r="M44" s="68">
        <v>1</v>
      </c>
      <c r="N44" s="68">
        <v>7</v>
      </c>
      <c r="O44" s="68">
        <v>7</v>
      </c>
      <c r="P44" s="43">
        <v>2</v>
      </c>
      <c r="Q44" s="44"/>
      <c r="R44" s="20">
        <f>SUM(C44:Q44)</f>
        <v>35</v>
      </c>
      <c r="S44" s="84"/>
    </row>
    <row r="45" spans="1:21" ht="18" customHeight="1" x14ac:dyDescent="0.3">
      <c r="A45" s="6">
        <v>2</v>
      </c>
      <c r="B45" s="26" t="s">
        <v>6</v>
      </c>
      <c r="C45" s="33"/>
      <c r="D45" s="34"/>
      <c r="E45" s="34"/>
      <c r="F45" s="34"/>
      <c r="G45" s="34"/>
      <c r="H45" s="35"/>
      <c r="I45" s="35"/>
      <c r="J45" s="35"/>
      <c r="K45" s="69"/>
      <c r="L45" s="69"/>
      <c r="M45" s="69">
        <v>1</v>
      </c>
      <c r="N45" s="69"/>
      <c r="O45" s="69">
        <v>1</v>
      </c>
      <c r="P45" s="35"/>
      <c r="Q45" s="36"/>
      <c r="R45" s="20">
        <f t="shared" ref="R45:R55" si="10">SUM(C45:Q45)</f>
        <v>2</v>
      </c>
      <c r="S45" s="84"/>
    </row>
    <row r="46" spans="1:21" ht="18" customHeight="1" x14ac:dyDescent="0.3">
      <c r="A46" s="6">
        <v>3</v>
      </c>
      <c r="B46" s="26" t="s">
        <v>74</v>
      </c>
      <c r="C46" s="33"/>
      <c r="D46" s="34"/>
      <c r="E46" s="34"/>
      <c r="F46" s="34">
        <v>2</v>
      </c>
      <c r="G46" s="34"/>
      <c r="H46" s="35"/>
      <c r="I46" s="35"/>
      <c r="J46" s="35"/>
      <c r="K46" s="69"/>
      <c r="L46" s="69"/>
      <c r="M46" s="69"/>
      <c r="N46" s="69"/>
      <c r="O46" s="69">
        <v>1</v>
      </c>
      <c r="P46" s="35"/>
      <c r="Q46" s="36"/>
      <c r="R46" s="20">
        <f t="shared" si="10"/>
        <v>3</v>
      </c>
      <c r="S46" s="84"/>
    </row>
    <row r="47" spans="1:21" ht="18" customHeight="1" x14ac:dyDescent="0.3">
      <c r="A47" s="6">
        <v>4</v>
      </c>
      <c r="B47" s="26" t="s">
        <v>8</v>
      </c>
      <c r="C47" s="33"/>
      <c r="D47" s="34">
        <v>1</v>
      </c>
      <c r="E47" s="34"/>
      <c r="F47" s="34"/>
      <c r="G47" s="34"/>
      <c r="H47" s="35"/>
      <c r="I47" s="35"/>
      <c r="J47" s="35"/>
      <c r="K47" s="69"/>
      <c r="L47" s="69">
        <v>1</v>
      </c>
      <c r="M47" s="69">
        <v>1</v>
      </c>
      <c r="N47" s="69"/>
      <c r="O47" s="69">
        <v>1</v>
      </c>
      <c r="P47" s="35"/>
      <c r="Q47" s="36"/>
      <c r="R47" s="20">
        <f t="shared" si="10"/>
        <v>4</v>
      </c>
      <c r="S47" s="84"/>
    </row>
    <row r="48" spans="1:21" ht="18" customHeight="1" x14ac:dyDescent="0.3">
      <c r="A48" s="6">
        <v>5</v>
      </c>
      <c r="B48" s="26" t="s">
        <v>54</v>
      </c>
      <c r="C48" s="33">
        <v>2</v>
      </c>
      <c r="D48" s="34">
        <v>3</v>
      </c>
      <c r="E48" s="34">
        <v>2</v>
      </c>
      <c r="F48" s="34">
        <v>1</v>
      </c>
      <c r="G48" s="34"/>
      <c r="H48" s="35"/>
      <c r="I48" s="35"/>
      <c r="J48" s="35"/>
      <c r="K48" s="69">
        <v>1</v>
      </c>
      <c r="L48" s="69"/>
      <c r="M48" s="69"/>
      <c r="N48" s="69">
        <v>1</v>
      </c>
      <c r="O48" s="69">
        <v>5</v>
      </c>
      <c r="P48" s="35"/>
      <c r="Q48" s="36"/>
      <c r="R48" s="20">
        <f t="shared" si="10"/>
        <v>15</v>
      </c>
      <c r="S48" s="84"/>
    </row>
    <row r="49" spans="1:21" ht="18" customHeight="1" x14ac:dyDescent="0.3">
      <c r="A49" s="6">
        <v>6</v>
      </c>
      <c r="B49" s="26" t="s">
        <v>55</v>
      </c>
      <c r="C49" s="33"/>
      <c r="D49" s="34"/>
      <c r="E49" s="34"/>
      <c r="F49" s="34">
        <v>1</v>
      </c>
      <c r="G49" s="34"/>
      <c r="H49" s="35"/>
      <c r="I49" s="35"/>
      <c r="J49" s="35"/>
      <c r="K49" s="69"/>
      <c r="L49" s="69"/>
      <c r="M49" s="69">
        <v>1</v>
      </c>
      <c r="N49" s="69">
        <v>1</v>
      </c>
      <c r="O49" s="69">
        <v>4</v>
      </c>
      <c r="P49" s="35"/>
      <c r="Q49" s="36"/>
      <c r="R49" s="20">
        <f t="shared" si="10"/>
        <v>7</v>
      </c>
      <c r="S49" s="84"/>
    </row>
    <row r="50" spans="1:21" ht="18" customHeight="1" x14ac:dyDescent="0.3">
      <c r="A50" s="6">
        <v>7</v>
      </c>
      <c r="B50" s="26" t="s">
        <v>56</v>
      </c>
      <c r="C50" s="33">
        <v>2</v>
      </c>
      <c r="D50" s="34">
        <v>3</v>
      </c>
      <c r="E50" s="34"/>
      <c r="F50" s="34"/>
      <c r="G50" s="34"/>
      <c r="H50" s="35"/>
      <c r="I50" s="35"/>
      <c r="J50" s="35"/>
      <c r="K50" s="69">
        <v>1</v>
      </c>
      <c r="L50" s="69">
        <v>2</v>
      </c>
      <c r="M50" s="69"/>
      <c r="N50" s="35">
        <v>3</v>
      </c>
      <c r="O50" s="35">
        <v>1</v>
      </c>
      <c r="P50" s="35"/>
      <c r="Q50" s="36"/>
      <c r="R50" s="20">
        <f t="shared" si="10"/>
        <v>12</v>
      </c>
      <c r="S50" s="84"/>
    </row>
    <row r="51" spans="1:21" ht="18" customHeight="1" x14ac:dyDescent="0.3">
      <c r="A51" s="6">
        <v>8</v>
      </c>
      <c r="B51" s="26" t="s">
        <v>57</v>
      </c>
      <c r="C51" s="37">
        <v>1</v>
      </c>
      <c r="D51" s="38">
        <v>1</v>
      </c>
      <c r="E51" s="38">
        <v>1</v>
      </c>
      <c r="F51" s="38">
        <v>1</v>
      </c>
      <c r="G51" s="38"/>
      <c r="H51" s="39">
        <v>1</v>
      </c>
      <c r="I51" s="39"/>
      <c r="J51" s="39"/>
      <c r="K51" s="70">
        <v>4</v>
      </c>
      <c r="L51" s="70">
        <v>1</v>
      </c>
      <c r="M51" s="70"/>
      <c r="N51" s="39">
        <v>2</v>
      </c>
      <c r="O51" s="39">
        <v>8</v>
      </c>
      <c r="P51" s="39">
        <v>2</v>
      </c>
      <c r="Q51" s="40"/>
      <c r="R51" s="20">
        <f t="shared" si="10"/>
        <v>22</v>
      </c>
      <c r="S51" s="84"/>
    </row>
    <row r="52" spans="1:21" ht="18" customHeight="1" x14ac:dyDescent="0.3">
      <c r="A52" s="6">
        <v>9</v>
      </c>
      <c r="B52" s="26" t="s">
        <v>58</v>
      </c>
      <c r="C52" s="33">
        <v>1</v>
      </c>
      <c r="D52" s="34"/>
      <c r="E52" s="34"/>
      <c r="F52" s="34"/>
      <c r="G52" s="34"/>
      <c r="H52" s="35"/>
      <c r="I52" s="35"/>
      <c r="J52" s="35"/>
      <c r="K52" s="35">
        <v>1</v>
      </c>
      <c r="L52" s="35"/>
      <c r="M52" s="35"/>
      <c r="N52" s="35"/>
      <c r="O52" s="35">
        <v>2</v>
      </c>
      <c r="P52" s="35"/>
      <c r="Q52" s="36"/>
      <c r="R52" s="20">
        <f t="shared" si="10"/>
        <v>4</v>
      </c>
      <c r="S52" s="84"/>
    </row>
    <row r="53" spans="1:21" ht="18" customHeight="1" x14ac:dyDescent="0.3">
      <c r="A53" s="6">
        <v>10</v>
      </c>
      <c r="B53" s="26" t="s">
        <v>59</v>
      </c>
      <c r="C53" s="33">
        <v>1</v>
      </c>
      <c r="D53" s="34">
        <v>2</v>
      </c>
      <c r="E53" s="34"/>
      <c r="F53" s="34"/>
      <c r="G53" s="34"/>
      <c r="H53" s="35">
        <v>1</v>
      </c>
      <c r="I53" s="35"/>
      <c r="J53" s="35">
        <v>1</v>
      </c>
      <c r="K53" s="35">
        <v>3</v>
      </c>
      <c r="L53" s="35">
        <v>4</v>
      </c>
      <c r="M53" s="35">
        <v>4</v>
      </c>
      <c r="N53" s="35"/>
      <c r="O53" s="35">
        <v>15</v>
      </c>
      <c r="P53" s="35"/>
      <c r="Q53" s="36">
        <v>1</v>
      </c>
      <c r="R53" s="20">
        <f t="shared" si="10"/>
        <v>32</v>
      </c>
      <c r="S53" s="84"/>
    </row>
    <row r="54" spans="1:21" ht="18" customHeight="1" x14ac:dyDescent="0.3">
      <c r="A54" s="6">
        <v>11</v>
      </c>
      <c r="B54" s="26" t="s">
        <v>60</v>
      </c>
      <c r="C54" s="33"/>
      <c r="D54" s="34"/>
      <c r="E54" s="34"/>
      <c r="F54" s="34"/>
      <c r="G54" s="34"/>
      <c r="H54" s="35"/>
      <c r="I54" s="35"/>
      <c r="J54" s="35"/>
      <c r="K54" s="69">
        <v>2</v>
      </c>
      <c r="L54" s="35"/>
      <c r="M54" s="35"/>
      <c r="N54" s="69">
        <v>1</v>
      </c>
      <c r="O54" s="69"/>
      <c r="P54" s="35"/>
      <c r="Q54" s="36"/>
      <c r="R54" s="20">
        <f t="shared" si="10"/>
        <v>3</v>
      </c>
      <c r="S54" s="84"/>
    </row>
    <row r="55" spans="1:21" ht="18" customHeight="1" thickBot="1" x14ac:dyDescent="0.35">
      <c r="A55" s="7">
        <v>12</v>
      </c>
      <c r="B55" s="27" t="s">
        <v>61</v>
      </c>
      <c r="C55" s="33"/>
      <c r="D55" s="34"/>
      <c r="E55" s="34"/>
      <c r="F55" s="34"/>
      <c r="G55" s="34"/>
      <c r="H55" s="35"/>
      <c r="I55" s="35"/>
      <c r="J55" s="35"/>
      <c r="K55" s="69">
        <v>2</v>
      </c>
      <c r="L55" s="35"/>
      <c r="M55" s="35"/>
      <c r="N55" s="69"/>
      <c r="O55" s="69"/>
      <c r="P55" s="35"/>
      <c r="Q55" s="36"/>
      <c r="R55" s="20">
        <f t="shared" si="10"/>
        <v>2</v>
      </c>
      <c r="S55" s="84"/>
    </row>
    <row r="56" spans="1:21" ht="18" customHeight="1" thickBot="1" x14ac:dyDescent="0.35">
      <c r="A56" s="8"/>
      <c r="B56" s="30" t="s">
        <v>3</v>
      </c>
      <c r="C56" s="80">
        <f>SUM(C44:C55)</f>
        <v>12</v>
      </c>
      <c r="D56" s="80">
        <f t="shared" ref="D56:Q56" si="11">SUM(D44:D55)</f>
        <v>13</v>
      </c>
      <c r="E56" s="80">
        <f t="shared" si="11"/>
        <v>5</v>
      </c>
      <c r="F56" s="80">
        <f t="shared" si="11"/>
        <v>8</v>
      </c>
      <c r="G56" s="80">
        <f t="shared" si="11"/>
        <v>0</v>
      </c>
      <c r="H56" s="80">
        <f t="shared" si="11"/>
        <v>4</v>
      </c>
      <c r="I56" s="80">
        <f t="shared" si="11"/>
        <v>0</v>
      </c>
      <c r="J56" s="80">
        <f t="shared" si="11"/>
        <v>1</v>
      </c>
      <c r="K56" s="80">
        <f t="shared" si="11"/>
        <v>17</v>
      </c>
      <c r="L56" s="80">
        <f t="shared" si="11"/>
        <v>8</v>
      </c>
      <c r="M56" s="80">
        <f t="shared" si="11"/>
        <v>8</v>
      </c>
      <c r="N56" s="80">
        <f t="shared" si="11"/>
        <v>15</v>
      </c>
      <c r="O56" s="80">
        <f t="shared" si="11"/>
        <v>45</v>
      </c>
      <c r="P56" s="80">
        <f t="shared" si="11"/>
        <v>4</v>
      </c>
      <c r="Q56" s="80">
        <f t="shared" si="11"/>
        <v>1</v>
      </c>
      <c r="R56" s="81">
        <f>SUM(R44:R55)</f>
        <v>141</v>
      </c>
      <c r="S56" s="87">
        <f>R55+R54+R53+R52+R51+R50+R49+R48+R47+R46+R45+R44</f>
        <v>141</v>
      </c>
    </row>
    <row r="57" spans="1:21" ht="18" customHeight="1" x14ac:dyDescent="0.3">
      <c r="A57" s="2"/>
      <c r="B57" s="28" t="s">
        <v>80</v>
      </c>
      <c r="C57" s="41">
        <v>11</v>
      </c>
      <c r="D57" s="42">
        <v>4</v>
      </c>
      <c r="E57" s="42">
        <v>2</v>
      </c>
      <c r="F57" s="42">
        <v>3</v>
      </c>
      <c r="G57" s="42"/>
      <c r="H57" s="43">
        <v>5</v>
      </c>
      <c r="I57" s="43"/>
      <c r="J57" s="43">
        <v>3</v>
      </c>
      <c r="K57" s="68">
        <v>8</v>
      </c>
      <c r="L57" s="43">
        <v>2</v>
      </c>
      <c r="M57" s="43">
        <v>2</v>
      </c>
      <c r="N57" s="68">
        <v>13</v>
      </c>
      <c r="O57" s="68">
        <v>17</v>
      </c>
      <c r="P57" s="43">
        <v>4</v>
      </c>
      <c r="Q57" s="44"/>
      <c r="R57" s="21">
        <f>SUM(C57:Q57)</f>
        <v>74</v>
      </c>
      <c r="S57" s="84"/>
    </row>
    <row r="58" spans="1:21" s="77" customFormat="1" ht="18" customHeight="1" x14ac:dyDescent="0.3">
      <c r="A58" s="75"/>
      <c r="B58" s="76" t="s">
        <v>3</v>
      </c>
      <c r="C58" s="82">
        <f>SUM(C57)</f>
        <v>11</v>
      </c>
      <c r="D58" s="82">
        <f t="shared" ref="D58:Q58" si="12">SUM(D57)</f>
        <v>4</v>
      </c>
      <c r="E58" s="82">
        <f t="shared" si="12"/>
        <v>2</v>
      </c>
      <c r="F58" s="82">
        <f t="shared" si="12"/>
        <v>3</v>
      </c>
      <c r="G58" s="82">
        <f t="shared" si="12"/>
        <v>0</v>
      </c>
      <c r="H58" s="82">
        <f t="shared" si="12"/>
        <v>5</v>
      </c>
      <c r="I58" s="82">
        <f t="shared" si="12"/>
        <v>0</v>
      </c>
      <c r="J58" s="82">
        <f t="shared" si="12"/>
        <v>3</v>
      </c>
      <c r="K58" s="82">
        <f t="shared" si="12"/>
        <v>8</v>
      </c>
      <c r="L58" s="82">
        <f t="shared" si="12"/>
        <v>2</v>
      </c>
      <c r="M58" s="82">
        <f t="shared" si="12"/>
        <v>2</v>
      </c>
      <c r="N58" s="82">
        <f t="shared" si="12"/>
        <v>13</v>
      </c>
      <c r="O58" s="82">
        <f t="shared" si="12"/>
        <v>17</v>
      </c>
      <c r="P58" s="82">
        <f t="shared" si="12"/>
        <v>4</v>
      </c>
      <c r="Q58" s="82">
        <f t="shared" si="12"/>
        <v>0</v>
      </c>
      <c r="R58" s="82">
        <f>SUM(R57)</f>
        <v>74</v>
      </c>
      <c r="S58" s="87">
        <f>R57</f>
        <v>74</v>
      </c>
      <c r="T58" s="85"/>
      <c r="U58" s="85"/>
    </row>
    <row r="59" spans="1:21" ht="18" customHeight="1" x14ac:dyDescent="0.3">
      <c r="A59" s="2"/>
      <c r="B59" s="28" t="s">
        <v>82</v>
      </c>
      <c r="C59" s="41"/>
      <c r="D59" s="42"/>
      <c r="E59" s="42"/>
      <c r="F59" s="42"/>
      <c r="G59" s="42"/>
      <c r="H59" s="43"/>
      <c r="I59" s="43"/>
      <c r="J59" s="43"/>
      <c r="K59" s="68"/>
      <c r="L59" s="43"/>
      <c r="M59" s="43"/>
      <c r="N59" s="68"/>
      <c r="O59" s="68"/>
      <c r="P59" s="43"/>
      <c r="Q59" s="44"/>
      <c r="R59" s="21"/>
      <c r="S59" s="84"/>
    </row>
    <row r="60" spans="1:21" ht="18" customHeight="1" x14ac:dyDescent="0.3">
      <c r="A60" s="6">
        <v>1</v>
      </c>
      <c r="B60" s="26" t="s">
        <v>62</v>
      </c>
      <c r="C60" s="33"/>
      <c r="D60" s="34">
        <v>1</v>
      </c>
      <c r="E60" s="34"/>
      <c r="F60" s="34">
        <v>4</v>
      </c>
      <c r="G60" s="34"/>
      <c r="H60" s="35">
        <v>1</v>
      </c>
      <c r="I60" s="35"/>
      <c r="J60" s="35"/>
      <c r="K60" s="69">
        <v>2</v>
      </c>
      <c r="L60" s="35">
        <v>1</v>
      </c>
      <c r="M60" s="35">
        <v>1</v>
      </c>
      <c r="N60" s="35">
        <v>1</v>
      </c>
      <c r="O60" s="35">
        <v>18</v>
      </c>
      <c r="P60" s="35"/>
      <c r="Q60" s="36">
        <v>2</v>
      </c>
      <c r="R60" s="20">
        <f>SUM(C60:Q60)</f>
        <v>31</v>
      </c>
      <c r="S60" s="84"/>
    </row>
    <row r="61" spans="1:21" ht="18" customHeight="1" x14ac:dyDescent="0.3">
      <c r="A61" s="6">
        <v>2</v>
      </c>
      <c r="B61" s="26" t="s">
        <v>72</v>
      </c>
      <c r="C61" s="33"/>
      <c r="D61" s="34">
        <v>1</v>
      </c>
      <c r="E61" s="34">
        <v>1</v>
      </c>
      <c r="F61" s="34">
        <v>2</v>
      </c>
      <c r="G61" s="34"/>
      <c r="H61" s="35">
        <v>1</v>
      </c>
      <c r="I61" s="35"/>
      <c r="J61" s="35">
        <v>1</v>
      </c>
      <c r="K61" s="69">
        <v>3</v>
      </c>
      <c r="L61" s="35">
        <v>1</v>
      </c>
      <c r="M61" s="35"/>
      <c r="N61" s="35">
        <v>7</v>
      </c>
      <c r="O61" s="35">
        <v>24</v>
      </c>
      <c r="P61" s="35"/>
      <c r="Q61" s="36">
        <v>1</v>
      </c>
      <c r="R61" s="20">
        <f t="shared" ref="R61:R66" si="13">SUM(C61:Q61)</f>
        <v>42</v>
      </c>
      <c r="S61" s="84"/>
    </row>
    <row r="62" spans="1:21" ht="18" customHeight="1" x14ac:dyDescent="0.3">
      <c r="A62" s="6">
        <v>3</v>
      </c>
      <c r="B62" s="26" t="s">
        <v>63</v>
      </c>
      <c r="C62" s="33"/>
      <c r="D62" s="34"/>
      <c r="E62" s="34">
        <v>1</v>
      </c>
      <c r="F62" s="34">
        <v>2</v>
      </c>
      <c r="G62" s="34"/>
      <c r="H62" s="35">
        <v>1</v>
      </c>
      <c r="I62" s="35"/>
      <c r="J62" s="35"/>
      <c r="K62" s="69"/>
      <c r="L62" s="35"/>
      <c r="M62" s="35"/>
      <c r="N62" s="35">
        <v>1</v>
      </c>
      <c r="O62" s="35">
        <v>4</v>
      </c>
      <c r="P62" s="35"/>
      <c r="Q62" s="36">
        <v>1</v>
      </c>
      <c r="R62" s="20">
        <f t="shared" si="13"/>
        <v>10</v>
      </c>
      <c r="S62" s="84"/>
    </row>
    <row r="63" spans="1:21" ht="18" customHeight="1" x14ac:dyDescent="0.3">
      <c r="A63" s="6">
        <v>4</v>
      </c>
      <c r="B63" s="26" t="s">
        <v>64</v>
      </c>
      <c r="C63" s="37">
        <v>1</v>
      </c>
      <c r="D63" s="38"/>
      <c r="E63" s="38"/>
      <c r="F63" s="38">
        <v>1</v>
      </c>
      <c r="G63" s="38"/>
      <c r="H63" s="39">
        <v>2</v>
      </c>
      <c r="I63" s="39"/>
      <c r="J63" s="39">
        <v>1</v>
      </c>
      <c r="K63" s="70">
        <v>1</v>
      </c>
      <c r="L63" s="39"/>
      <c r="M63" s="39">
        <v>1</v>
      </c>
      <c r="N63" s="39">
        <v>5</v>
      </c>
      <c r="O63" s="39">
        <v>30</v>
      </c>
      <c r="P63" s="39"/>
      <c r="Q63" s="40">
        <v>1</v>
      </c>
      <c r="R63" s="20">
        <f t="shared" si="13"/>
        <v>43</v>
      </c>
      <c r="S63" s="84"/>
    </row>
    <row r="64" spans="1:21" ht="18" customHeight="1" x14ac:dyDescent="0.3">
      <c r="A64" s="6">
        <v>5</v>
      </c>
      <c r="B64" s="26" t="s">
        <v>65</v>
      </c>
      <c r="C64" s="33">
        <v>1</v>
      </c>
      <c r="D64" s="34">
        <v>1</v>
      </c>
      <c r="E64" s="34"/>
      <c r="F64" s="34"/>
      <c r="G64" s="34"/>
      <c r="H64" s="35"/>
      <c r="I64" s="35"/>
      <c r="J64" s="35"/>
      <c r="K64" s="69">
        <v>1</v>
      </c>
      <c r="L64" s="35">
        <v>3</v>
      </c>
      <c r="M64" s="35">
        <v>1</v>
      </c>
      <c r="N64" s="35">
        <v>3</v>
      </c>
      <c r="O64" s="35">
        <v>9</v>
      </c>
      <c r="P64" s="35"/>
      <c r="Q64" s="36"/>
      <c r="R64" s="20">
        <f t="shared" si="13"/>
        <v>19</v>
      </c>
      <c r="S64" s="84"/>
    </row>
    <row r="65" spans="1:21" ht="18" customHeight="1" x14ac:dyDescent="0.3">
      <c r="A65" s="6">
        <v>6</v>
      </c>
      <c r="B65" s="26" t="s">
        <v>66</v>
      </c>
      <c r="C65" s="33"/>
      <c r="D65" s="34">
        <v>1</v>
      </c>
      <c r="E65" s="34"/>
      <c r="F65" s="34"/>
      <c r="G65" s="34"/>
      <c r="H65" s="35"/>
      <c r="I65" s="35"/>
      <c r="J65" s="35"/>
      <c r="K65" s="69"/>
      <c r="L65" s="35"/>
      <c r="M65" s="35"/>
      <c r="N65" s="69">
        <v>2</v>
      </c>
      <c r="O65" s="69"/>
      <c r="P65" s="35"/>
      <c r="Q65" s="36"/>
      <c r="R65" s="20">
        <f t="shared" si="13"/>
        <v>3</v>
      </c>
      <c r="S65" s="84"/>
    </row>
    <row r="66" spans="1:21" ht="18" customHeight="1" thickBot="1" x14ac:dyDescent="0.35">
      <c r="A66" s="6">
        <v>7</v>
      </c>
      <c r="B66" s="26" t="s">
        <v>67</v>
      </c>
      <c r="C66" s="37"/>
      <c r="D66" s="38"/>
      <c r="E66" s="38"/>
      <c r="F66" s="38"/>
      <c r="G66" s="38"/>
      <c r="H66" s="39"/>
      <c r="I66" s="39"/>
      <c r="J66" s="39"/>
      <c r="K66" s="70"/>
      <c r="L66" s="39"/>
      <c r="M66" s="39"/>
      <c r="N66" s="70"/>
      <c r="O66" s="70">
        <v>2</v>
      </c>
      <c r="P66" s="39"/>
      <c r="Q66" s="40"/>
      <c r="R66" s="20">
        <f t="shared" si="13"/>
        <v>2</v>
      </c>
      <c r="S66" s="84"/>
    </row>
    <row r="67" spans="1:21" s="65" customFormat="1" ht="18" customHeight="1" thickBot="1" x14ac:dyDescent="0.35">
      <c r="A67" s="73"/>
      <c r="B67" s="74" t="s">
        <v>3</v>
      </c>
      <c r="C67" s="80">
        <f>SUM(C60:C66)</f>
        <v>2</v>
      </c>
      <c r="D67" s="80">
        <f t="shared" ref="D67:Q67" si="14">SUM(D60:D66)</f>
        <v>4</v>
      </c>
      <c r="E67" s="80">
        <f t="shared" si="14"/>
        <v>2</v>
      </c>
      <c r="F67" s="80">
        <f t="shared" si="14"/>
        <v>9</v>
      </c>
      <c r="G67" s="80">
        <f t="shared" si="14"/>
        <v>0</v>
      </c>
      <c r="H67" s="80">
        <f t="shared" si="14"/>
        <v>5</v>
      </c>
      <c r="I67" s="80">
        <f t="shared" si="14"/>
        <v>0</v>
      </c>
      <c r="J67" s="80">
        <f t="shared" si="14"/>
        <v>2</v>
      </c>
      <c r="K67" s="80">
        <f t="shared" si="14"/>
        <v>7</v>
      </c>
      <c r="L67" s="80">
        <f t="shared" si="14"/>
        <v>5</v>
      </c>
      <c r="M67" s="80">
        <f t="shared" si="14"/>
        <v>3</v>
      </c>
      <c r="N67" s="80">
        <f t="shared" si="14"/>
        <v>19</v>
      </c>
      <c r="O67" s="80">
        <f t="shared" si="14"/>
        <v>87</v>
      </c>
      <c r="P67" s="80">
        <f t="shared" si="14"/>
        <v>0</v>
      </c>
      <c r="Q67" s="80">
        <f t="shared" si="14"/>
        <v>5</v>
      </c>
      <c r="R67" s="80">
        <f>SUM(R60:R66)</f>
        <v>150</v>
      </c>
      <c r="S67" s="87">
        <f>R66+R65+R64+R63+R62+R61+R60</f>
        <v>150</v>
      </c>
      <c r="T67"/>
      <c r="U67"/>
    </row>
    <row r="68" spans="1:21" ht="18" customHeight="1" x14ac:dyDescent="0.3">
      <c r="A68" s="2"/>
      <c r="B68" s="31" t="s">
        <v>81</v>
      </c>
      <c r="C68" s="41"/>
      <c r="D68" s="42"/>
      <c r="E68" s="42"/>
      <c r="F68" s="42"/>
      <c r="G68" s="42"/>
      <c r="H68" s="43"/>
      <c r="I68" s="43"/>
      <c r="J68" s="43"/>
      <c r="K68" s="68"/>
      <c r="L68" s="43"/>
      <c r="M68" s="43"/>
      <c r="N68" s="68"/>
      <c r="O68" s="68"/>
      <c r="P68" s="43"/>
      <c r="Q68" s="44"/>
      <c r="R68" s="21"/>
      <c r="S68" s="84"/>
    </row>
    <row r="69" spans="1:21" ht="18" customHeight="1" x14ac:dyDescent="0.3">
      <c r="A69" s="6">
        <v>1</v>
      </c>
      <c r="B69" s="26" t="s">
        <v>68</v>
      </c>
      <c r="C69" s="34"/>
      <c r="D69" s="34"/>
      <c r="E69" s="34">
        <v>1</v>
      </c>
      <c r="F69" s="34">
        <v>3</v>
      </c>
      <c r="G69" s="34"/>
      <c r="H69" s="35">
        <v>2</v>
      </c>
      <c r="I69" s="35"/>
      <c r="J69" s="35"/>
      <c r="K69" s="69"/>
      <c r="L69" s="35">
        <v>1</v>
      </c>
      <c r="M69" s="35"/>
      <c r="N69" s="69">
        <v>2</v>
      </c>
      <c r="O69" s="35">
        <v>4</v>
      </c>
      <c r="P69" s="35">
        <v>2</v>
      </c>
      <c r="Q69" s="35">
        <v>1</v>
      </c>
      <c r="R69" s="20">
        <f>SUM(C69:Q69)</f>
        <v>16</v>
      </c>
      <c r="S69" s="84"/>
    </row>
    <row r="70" spans="1:21" ht="18" customHeight="1" x14ac:dyDescent="0.3">
      <c r="A70" s="6">
        <v>2</v>
      </c>
      <c r="B70" s="26" t="s">
        <v>69</v>
      </c>
      <c r="C70" s="34">
        <v>1</v>
      </c>
      <c r="D70" s="34">
        <v>1</v>
      </c>
      <c r="E70" s="34"/>
      <c r="F70" s="34">
        <v>1</v>
      </c>
      <c r="G70" s="34"/>
      <c r="H70" s="35">
        <v>1</v>
      </c>
      <c r="I70" s="35"/>
      <c r="J70" s="35"/>
      <c r="K70" s="69">
        <v>2</v>
      </c>
      <c r="L70" s="35">
        <v>2</v>
      </c>
      <c r="M70" s="35">
        <v>2</v>
      </c>
      <c r="N70" s="69">
        <v>8</v>
      </c>
      <c r="O70" s="35">
        <v>8</v>
      </c>
      <c r="P70" s="35"/>
      <c r="Q70" s="35">
        <v>3</v>
      </c>
      <c r="R70" s="20">
        <f t="shared" ref="R70:R73" si="15">SUM(C70:Q70)</f>
        <v>29</v>
      </c>
      <c r="S70" s="84"/>
    </row>
    <row r="71" spans="1:21" ht="18" customHeight="1" x14ac:dyDescent="0.3">
      <c r="A71" s="6">
        <v>3</v>
      </c>
      <c r="B71" s="26" t="s">
        <v>70</v>
      </c>
      <c r="C71" s="34"/>
      <c r="D71" s="34">
        <v>2</v>
      </c>
      <c r="E71" s="34">
        <v>1</v>
      </c>
      <c r="F71" s="34">
        <v>3</v>
      </c>
      <c r="G71" s="34"/>
      <c r="H71" s="35">
        <v>1</v>
      </c>
      <c r="I71" s="35"/>
      <c r="J71" s="35"/>
      <c r="K71" s="69">
        <v>2</v>
      </c>
      <c r="L71" s="35"/>
      <c r="M71" s="35"/>
      <c r="N71" s="69"/>
      <c r="O71" s="35">
        <v>3</v>
      </c>
      <c r="P71" s="35"/>
      <c r="Q71" s="35">
        <v>1</v>
      </c>
      <c r="R71" s="20">
        <f t="shared" si="15"/>
        <v>13</v>
      </c>
      <c r="S71" s="84"/>
    </row>
    <row r="72" spans="1:21" ht="18" customHeight="1" x14ac:dyDescent="0.3">
      <c r="A72" s="6">
        <v>4</v>
      </c>
      <c r="B72" s="26" t="s">
        <v>12</v>
      </c>
      <c r="C72" s="34"/>
      <c r="D72" s="34"/>
      <c r="E72" s="34">
        <v>1</v>
      </c>
      <c r="F72" s="34"/>
      <c r="G72" s="34"/>
      <c r="H72" s="35"/>
      <c r="I72" s="35"/>
      <c r="J72" s="35">
        <v>1</v>
      </c>
      <c r="K72" s="69"/>
      <c r="L72" s="35"/>
      <c r="M72" s="35">
        <v>1</v>
      </c>
      <c r="N72" s="69">
        <v>2</v>
      </c>
      <c r="O72" s="35">
        <v>2</v>
      </c>
      <c r="P72" s="35"/>
      <c r="Q72" s="35">
        <v>1</v>
      </c>
      <c r="R72" s="20">
        <f t="shared" si="15"/>
        <v>8</v>
      </c>
      <c r="S72" s="84"/>
    </row>
    <row r="73" spans="1:21" ht="18" customHeight="1" thickBot="1" x14ac:dyDescent="0.35">
      <c r="A73" s="7">
        <v>5</v>
      </c>
      <c r="B73" s="27" t="s">
        <v>13</v>
      </c>
      <c r="C73" s="38"/>
      <c r="D73" s="38"/>
      <c r="E73" s="38"/>
      <c r="F73" s="38"/>
      <c r="G73" s="38"/>
      <c r="H73" s="39"/>
      <c r="I73" s="39"/>
      <c r="J73" s="39"/>
      <c r="K73" s="70"/>
      <c r="L73" s="39"/>
      <c r="M73" s="39"/>
      <c r="N73" s="70"/>
      <c r="O73" s="70"/>
      <c r="P73" s="39"/>
      <c r="Q73" s="39"/>
      <c r="R73" s="20">
        <f t="shared" si="15"/>
        <v>0</v>
      </c>
      <c r="S73" s="84"/>
    </row>
    <row r="74" spans="1:21" ht="18.95" customHeight="1" thickBot="1" x14ac:dyDescent="0.35">
      <c r="A74" s="8"/>
      <c r="B74" s="59" t="s">
        <v>3</v>
      </c>
      <c r="C74" s="80">
        <f>SUM(C69:C73)</f>
        <v>1</v>
      </c>
      <c r="D74" s="80">
        <f t="shared" ref="D74:Q74" si="16">SUM(D69:D73)</f>
        <v>3</v>
      </c>
      <c r="E74" s="80">
        <f t="shared" si="16"/>
        <v>3</v>
      </c>
      <c r="F74" s="80">
        <f t="shared" si="16"/>
        <v>7</v>
      </c>
      <c r="G74" s="80">
        <f t="shared" si="16"/>
        <v>0</v>
      </c>
      <c r="H74" s="80">
        <f t="shared" si="16"/>
        <v>4</v>
      </c>
      <c r="I74" s="80">
        <f t="shared" si="16"/>
        <v>0</v>
      </c>
      <c r="J74" s="80">
        <f t="shared" si="16"/>
        <v>1</v>
      </c>
      <c r="K74" s="80">
        <f t="shared" si="16"/>
        <v>4</v>
      </c>
      <c r="L74" s="80">
        <f t="shared" si="16"/>
        <v>3</v>
      </c>
      <c r="M74" s="80">
        <f t="shared" si="16"/>
        <v>3</v>
      </c>
      <c r="N74" s="80">
        <f t="shared" si="16"/>
        <v>12</v>
      </c>
      <c r="O74" s="80">
        <f t="shared" si="16"/>
        <v>17</v>
      </c>
      <c r="P74" s="80">
        <f t="shared" si="16"/>
        <v>2</v>
      </c>
      <c r="Q74" s="80">
        <f t="shared" si="16"/>
        <v>6</v>
      </c>
      <c r="R74" s="80">
        <f>SUM(R69:R73)</f>
        <v>66</v>
      </c>
      <c r="S74" s="87">
        <f>R73+R72+R71+R70+R69</f>
        <v>66</v>
      </c>
    </row>
    <row r="75" spans="1:21" ht="26.25" customHeight="1" thickBot="1" x14ac:dyDescent="0.35">
      <c r="A75" s="45">
        <v>1</v>
      </c>
      <c r="B75" s="60" t="s">
        <v>29</v>
      </c>
      <c r="C75" s="92">
        <v>110</v>
      </c>
      <c r="D75" s="93">
        <v>25</v>
      </c>
      <c r="E75" s="93">
        <v>10</v>
      </c>
      <c r="F75" s="93">
        <v>19</v>
      </c>
      <c r="G75" s="93">
        <v>1</v>
      </c>
      <c r="H75" s="93">
        <v>95</v>
      </c>
      <c r="I75" s="93">
        <v>2</v>
      </c>
      <c r="J75" s="93">
        <v>9</v>
      </c>
      <c r="K75" s="93">
        <v>23</v>
      </c>
      <c r="L75" s="93">
        <v>10</v>
      </c>
      <c r="M75" s="93">
        <v>5</v>
      </c>
      <c r="N75" s="93">
        <v>67</v>
      </c>
      <c r="O75" s="93">
        <v>44</v>
      </c>
      <c r="P75" s="93">
        <v>20</v>
      </c>
      <c r="Q75" s="93">
        <v>26</v>
      </c>
      <c r="R75" s="94">
        <f>SUM(C75:Q75)</f>
        <v>466</v>
      </c>
      <c r="S75" s="100">
        <f>C75+D75+E75+F75+G75+H75+I75+J75+K75+L75+M75+N75+O75+P75+Q75</f>
        <v>466</v>
      </c>
      <c r="T75" s="97"/>
    </row>
    <row r="76" spans="1:21" ht="41.25" customHeight="1" thickBot="1" x14ac:dyDescent="0.35">
      <c r="A76" s="45"/>
      <c r="B76" s="91" t="s">
        <v>76</v>
      </c>
      <c r="C76" s="96">
        <f>C75+C74+C67+C58+C42+C36+C27+C20+C10+C56</f>
        <v>220</v>
      </c>
      <c r="D76" s="96">
        <f t="shared" ref="D76:R76" si="17">D75+D74+D67+D58+D42+D36+D27+D20+D10+D56</f>
        <v>127</v>
      </c>
      <c r="E76" s="96">
        <f t="shared" si="17"/>
        <v>60</v>
      </c>
      <c r="F76" s="96">
        <f t="shared" si="17"/>
        <v>125</v>
      </c>
      <c r="G76" s="96">
        <f t="shared" si="17"/>
        <v>8</v>
      </c>
      <c r="H76" s="96">
        <f t="shared" si="17"/>
        <v>179</v>
      </c>
      <c r="I76" s="96">
        <f>I10+I20+I27+I36+I42+I56+I58+I67+I74+I75</f>
        <v>11</v>
      </c>
      <c r="J76" s="96">
        <f t="shared" si="17"/>
        <v>47</v>
      </c>
      <c r="K76" s="96">
        <f t="shared" si="17"/>
        <v>118</v>
      </c>
      <c r="L76" s="96">
        <f t="shared" si="17"/>
        <v>44</v>
      </c>
      <c r="M76" s="96">
        <f t="shared" si="17"/>
        <v>39</v>
      </c>
      <c r="N76" s="96">
        <f t="shared" si="17"/>
        <v>291</v>
      </c>
      <c r="O76" s="98">
        <f t="shared" si="17"/>
        <v>479</v>
      </c>
      <c r="P76" s="96">
        <f t="shared" si="17"/>
        <v>48</v>
      </c>
      <c r="Q76" s="96">
        <f t="shared" si="17"/>
        <v>59</v>
      </c>
      <c r="R76" s="96">
        <f t="shared" si="17"/>
        <v>1855</v>
      </c>
      <c r="S76" s="88">
        <f>S75+S74+S67+S58+S42+S36+S27+S20+S10+S56</f>
        <v>1855</v>
      </c>
    </row>
    <row r="77" spans="1:21" ht="39.75" customHeight="1" thickBot="1" x14ac:dyDescent="0.35">
      <c r="A77" s="45"/>
      <c r="B77" s="58" t="s">
        <v>77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95">
        <v>55971</v>
      </c>
      <c r="S77" s="84"/>
    </row>
    <row r="78" spans="1:21" ht="21" customHeight="1" thickBot="1" x14ac:dyDescent="0.35">
      <c r="A78" s="10" t="s">
        <v>75</v>
      </c>
      <c r="B78" s="46" t="s">
        <v>14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83">
        <f>SUM(R76:R77)</f>
        <v>57826</v>
      </c>
      <c r="S78" s="88"/>
    </row>
    <row r="79" spans="1:21" s="64" customFormat="1" ht="37.5" customHeight="1" x14ac:dyDescent="0.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72"/>
      <c r="L79" s="63"/>
      <c r="M79" s="63"/>
      <c r="N79" s="72"/>
      <c r="O79" s="72"/>
      <c r="P79" s="63"/>
      <c r="Q79" s="63"/>
      <c r="S79" s="90"/>
    </row>
  </sheetData>
  <mergeCells count="2">
    <mergeCell ref="A1:G1"/>
    <mergeCell ref="B2:R2"/>
  </mergeCells>
  <pageMargins left="0.11811023622047245" right="0.11811023622047245" top="0.15748031496062992" bottom="0.15748031496062992" header="0.11811023622047245" footer="0.11811023622047245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01.02-07.02.24г</vt:lpstr>
      <vt:lpstr>Лист1</vt:lpstr>
      <vt:lpstr>Лист3</vt:lpstr>
      <vt:lpstr>Лист2</vt:lpstr>
      <vt:lpstr>'01.02-07.02.24г'!Область_печати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2025-02-13T05:38:15Z</dcterms:modified>
</cp:coreProperties>
</file>